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or\Mi unidad\Transparencia\3er Trimestre 2025\Evidencias\"/>
    </mc:Choice>
  </mc:AlternateContent>
  <xr:revisionPtr revIDLastSave="0" documentId="13_ncr:1_{EB4994B5-57C0-4855-9E0A-343652E57605}" xr6:coauthVersionLast="47" xr6:coauthVersionMax="47" xr10:uidLastSave="{00000000-0000-0000-0000-000000000000}"/>
  <bookViews>
    <workbookView xWindow="-110" yWindow="-110" windowWidth="19420" windowHeight="10300" tabRatio="784" activeTab="7" xr2:uid="{00000000-000D-0000-FFFF-FFFF00000000}"/>
  </bookViews>
  <sheets>
    <sheet name="3er Trim 2025 propi avan Anual " sheetId="44" r:id="rId1"/>
    <sheet name="Propósito 3 trim 2025" sheetId="52" r:id="rId2"/>
    <sheet name="3 Trim 2025 Mainto" sheetId="63" r:id="rId3"/>
    <sheet name="Actividades adapt 3T2025" sheetId="64" r:id="rId4"/>
    <sheet name=" 3 trim entren dep adapt 2025" sheetId="50" r:id="rId5"/>
    <sheet name="Comités deportivos" sheetId="65" r:id="rId6"/>
    <sheet name="4to Trim 2025 Merito" sheetId="59" r:id="rId7"/>
    <sheet name="formato" sheetId="51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63" l="1"/>
  <c r="D10" i="63"/>
  <c r="C8" i="51"/>
  <c r="F13" i="50" l="1"/>
  <c r="F12" i="50"/>
  <c r="C9" i="64"/>
  <c r="D8" i="59"/>
  <c r="E9" i="64" l="1"/>
  <c r="D9" i="64" l="1"/>
  <c r="F14" i="50" l="1"/>
  <c r="D8" i="63"/>
  <c r="D10" i="52"/>
  <c r="D12" i="63" l="1"/>
  <c r="L6" i="44" l="1"/>
  <c r="K6" i="44"/>
  <c r="J6" i="44"/>
  <c r="I6" i="44"/>
  <c r="H6" i="44"/>
</calcChain>
</file>

<file path=xl/sharedStrings.xml><?xml version="1.0" encoding="utf-8"?>
<sst xmlns="http://schemas.openxmlformats.org/spreadsheetml/2006/main" count="78" uniqueCount="65">
  <si>
    <t>Meta Planeada</t>
  </si>
  <si>
    <t>Meta Realizada</t>
  </si>
  <si>
    <t>TRIMESTRE 1</t>
  </si>
  <si>
    <t>TRIMESTRE 2</t>
  </si>
  <si>
    <t>TRIMESTRE 3</t>
  </si>
  <si>
    <t>TRIMESTRE 4</t>
  </si>
  <si>
    <t>ACUMULADO ANUAL</t>
  </si>
  <si>
    <t>Número de Instalaciones atendidas</t>
  </si>
  <si>
    <t>Número de vecinos en 100 metros a la redonda</t>
  </si>
  <si>
    <t>Total de Beneficiados</t>
  </si>
  <si>
    <t>Programa Institucional Instituto del Deporte</t>
  </si>
  <si>
    <t>Entrega de estímulos a deportistas en la actividad de Deporte para todos</t>
  </si>
  <si>
    <t>Entrega de apoyos económicos para deportistas destacados (as)</t>
  </si>
  <si>
    <t>Premiación a atletas destacados (as) con el Mérito Deportivo</t>
  </si>
  <si>
    <t>Realización de mantenimiento de Instalaciones Deportivas</t>
  </si>
  <si>
    <t>Estadística de Beneficiados</t>
  </si>
  <si>
    <t>Estadística</t>
  </si>
  <si>
    <t>Total Estadístico de Beneficiados</t>
  </si>
  <si>
    <t>Número de premiados</t>
  </si>
  <si>
    <t>Número de instalaciones deportivas atendidas</t>
  </si>
  <si>
    <t>Formación en disciplinas del deporte adaptado.</t>
  </si>
  <si>
    <t>Número de clases de entrenamiento de Deporte Adaptado a la semana</t>
  </si>
  <si>
    <t xml:space="preserve">* De la actividad "Formación en disciplinas del deporte adaptado" derivada del Programa del Instituto del Deporte </t>
  </si>
  <si>
    <t>* Número aproximado de vecinos beneficiados en 25 manzanas a la redonda (en cada manzana al menos 25 casas de 2 personas, 50 personas por manzana)</t>
  </si>
  <si>
    <r>
      <t xml:space="preserve">Número </t>
    </r>
    <r>
      <rPr>
        <b/>
        <sz val="8"/>
        <color theme="1"/>
        <rFont val="Calibri"/>
        <family val="2"/>
        <scheme val="minor"/>
      </rPr>
      <t>aproximado</t>
    </r>
    <r>
      <rPr>
        <sz val="8"/>
        <color theme="1"/>
        <rFont val="Calibri"/>
        <family val="2"/>
        <scheme val="minor"/>
      </rPr>
      <t xml:space="preserve"> beneficiados*</t>
    </r>
  </si>
  <si>
    <t>Meta Alcanzada</t>
  </si>
  <si>
    <t>Número de nuevos inscritos y participantes por clases de formación en disciplinas del deporte adaptado mujeres.</t>
  </si>
  <si>
    <t>Número de nuevos inscritos y participantes por clases de formación en disciplinas del deporte adaptado hombres.</t>
  </si>
  <si>
    <t>Participantes</t>
  </si>
  <si>
    <t>Estadística de Beneficiados Mujeres</t>
  </si>
  <si>
    <t>Estadística de Beneficiados hombres</t>
  </si>
  <si>
    <t>Estadística de Beneficiados hombres en matenimiento de instalaciones deportivas.</t>
  </si>
  <si>
    <t>Estadística de Beneficiados Mujeres en matenimiento de instalaciones deportivas.</t>
  </si>
  <si>
    <t>Estadísticas de Actividades</t>
  </si>
  <si>
    <t>Número aproximado de vecinos, 600 mujeres y 610 hombres</t>
  </si>
  <si>
    <t>Avance</t>
  </si>
  <si>
    <t>Participación de niñas</t>
  </si>
  <si>
    <t>Paticipación de niños</t>
  </si>
  <si>
    <t>Estadística de veces Beneficiados</t>
  </si>
  <si>
    <t>Eventos del Deporte adaptado</t>
  </si>
  <si>
    <t>Número aproximado de deportistas cercanos y que son de las 
asociaciones y ligas a las que pertenece el premiado y que reciben 
indirectamente el premio o estímulo.</t>
  </si>
  <si>
    <t>Avance de lo programado anual</t>
  </si>
  <si>
    <t>Actividades en MIR</t>
  </si>
  <si>
    <t>Beneficiados y asistentes a actividades deportivas.</t>
  </si>
  <si>
    <t>Meta de Comités Deportivos</t>
  </si>
  <si>
    <t>Porcentaje de avance trimestral</t>
  </si>
  <si>
    <t>Nuevos Comités Deportivos</t>
  </si>
  <si>
    <t>INSTITUTO DEL DEPORTE DEL MUNICIPIO DE BENITO JUÁREZ</t>
  </si>
  <si>
    <t>Metas de los apoyos alcanzadas durante el segundo trimestre del 2025 en unidades y porcentaje por actividad.</t>
  </si>
  <si>
    <t>Número de eventos programados</t>
  </si>
  <si>
    <t>Número de eventos realizados</t>
  </si>
  <si>
    <t>Porcentaje de Avance</t>
  </si>
  <si>
    <t>Usuarios de las instalaciones deportivas en promedio son 750 mujeres y 750 hombres</t>
  </si>
  <si>
    <t>Estadistica del número de ciudadanos beneficiados en la actividad de Realización de limpieza y mantenimiento de instalaciones deportivas.</t>
  </si>
  <si>
    <t>Beneficiados en la realización de mantenimiento en Unidades deportivas tercer Trimestre del 2025</t>
  </si>
  <si>
    <t>Resultados Anuales de metas y objetivos de actividades 2025</t>
  </si>
  <si>
    <t>Programa Institucional Instituto del Deporte Porcentaje estadístico de deportistas beneficiados en el Tercer Trimestre del 2025</t>
  </si>
  <si>
    <t>* El número de Deportistas con discapacidad que participan en entrenamientos de formación en disciplinas del deporte adaptado en el tercer trimestre 2025</t>
  </si>
  <si>
    <t>Estadística de beneficiados de la actividad de formación en disciplinas del deporte adaptado
tercer trimestre del 2025</t>
  </si>
  <si>
    <t>Eventos deportivos Federados en coordinación con el Instituto del Deporte
Teercer Trimestre del 2025</t>
  </si>
  <si>
    <t>Porcentaje de Avance 3er trimestre</t>
  </si>
  <si>
    <t>Metas alcanzadas durante el  trimestre del 2025 en unidades y porcentaje por actividad.</t>
  </si>
  <si>
    <t>Elección y renovación de nuevos comtés deportivos
 Trimestre del 2025</t>
  </si>
  <si>
    <t>Premiación a atletas destacados (as) con el Mérito Deportivo Cuarto Trimestre del 2025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</si>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</sst>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2"/>
    <xf numFmtId="0" fontId="3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2" applyFon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2" fillId="3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4" borderId="0" xfId="0" applyFill="1"/>
    <xf numFmtId="2" fontId="4" fillId="0" borderId="1" xfId="1" applyNumberFormat="1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9" fontId="4" fillId="0" borderId="1" xfId="1" quotePrefix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1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3" xfId="1" applyNumberFormat="1" applyFont="1" applyBorder="1" applyAlignment="1">
      <alignment horizontal="left" vertical="center"/>
    </xf>
    <xf numFmtId="0" fontId="4" fillId="0" borderId="4" xfId="1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7" fillId="0" borderId="5" xfId="2" applyFont="1" applyBorder="1" applyAlignment="1">
      <alignment horizontal="center" wrapText="1"/>
    </xf>
    <xf numFmtId="0" fontId="7" fillId="0" borderId="6" xfId="2" applyFont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0" fillId="0" borderId="0" xfId="0" applyAlignment="1">
      <alignment horizontal="center"/>
    </xf>
  </cellXfs>
  <cellStyles count="4">
    <cellStyle name="Normal" xfId="0" builtinId="0"/>
    <cellStyle name="Normal 2" xfId="2" xr:uid="{4712DA2C-5D4C-467A-8B80-8CA2B3F9C0F9}"/>
    <cellStyle name="Porcentaje" xfId="1" builtinId="5"/>
    <cellStyle name="Porcentaje 2" xfId="3" xr:uid="{C82F097B-D74D-4252-8447-746F2EB53C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 baseline="0"/>
              <a:t>METAS LOGRADAS POR TRIMESTRE Y ACUMULADO ANUAL DE LAS ACTIVIDADES PROGRAMADAS EN EL 2025</a:t>
            </a:r>
            <a:endParaRPr lang="es-MX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'3er Trim 2025 propi avan Anual '!$G$4</c:f>
              <c:strCache>
                <c:ptCount val="1"/>
                <c:pt idx="0">
                  <c:v>Meta Planeada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'3er Trim 2025 propi avan Anual '!$H$3:$L$3</c:f>
              <c:strCache>
                <c:ptCount val="5"/>
                <c:pt idx="0">
                  <c:v>ACUMULADO ANUAL</c:v>
                </c:pt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'3er Trim 2025 propi avan Anual '!$H$4:$L$4</c:f>
              <c:numCache>
                <c:formatCode>General</c:formatCode>
                <c:ptCount val="5"/>
                <c:pt idx="0">
                  <c:v>65670</c:v>
                </c:pt>
                <c:pt idx="1">
                  <c:v>14700</c:v>
                </c:pt>
                <c:pt idx="2">
                  <c:v>4780</c:v>
                </c:pt>
                <c:pt idx="3">
                  <c:v>5390</c:v>
                </c:pt>
                <c:pt idx="4">
                  <c:v>40800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DE-4582-90F4-DC76D8B2F38F}"/>
            </c:ext>
          </c:extLst>
        </c:ser>
        <c:ser>
          <c:idx val="1"/>
          <c:order val="1"/>
          <c:tx>
            <c:strRef>
              <c:f>'3er Trim 2025 propi avan Anual '!$G$5</c:f>
              <c:strCache>
                <c:ptCount val="1"/>
                <c:pt idx="0">
                  <c:v>Meta Realizada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7730014982338958E-3"/>
                  <c:y val="-2.060072620866192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EE-4EAE-A2E1-61547F8C44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'3er Trim 2025 propi avan Anual '!$H$3:$L$3</c:f>
              <c:strCache>
                <c:ptCount val="5"/>
                <c:pt idx="0">
                  <c:v>ACUMULADO ANUAL</c:v>
                </c:pt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'3er Trim 2025 propi avan Anual '!$H$5:$L$5</c:f>
              <c:numCache>
                <c:formatCode>General</c:formatCode>
                <c:ptCount val="5"/>
                <c:pt idx="1">
                  <c:v>20787</c:v>
                </c:pt>
                <c:pt idx="2">
                  <c:v>11191</c:v>
                </c:pt>
                <c:pt idx="3">
                  <c:v>4169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DE-4582-90F4-DC76D8B2F3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32679007"/>
        <c:axId val="1332668607"/>
      </c:barChart>
      <c:lineChart>
        <c:grouping val="standard"/>
        <c:varyColors val="0"/>
        <c:ser>
          <c:idx val="2"/>
          <c:order val="2"/>
          <c:tx>
            <c:v>Porcentaje de Avance</c:v>
          </c:tx>
          <c:spPr>
            <a:ln w="28575" cap="rnd">
              <a:solidFill>
                <a:schemeClr val="accent3"/>
              </a:solidFill>
              <a:round/>
              <a:headEnd type="oval"/>
              <a:tailEnd type="oval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5.0000000000000024E-2"/>
                  <c:y val="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3DE-4582-90F4-DC76D8B2F38F}"/>
                </c:ext>
              </c:extLst>
            </c:dLbl>
            <c:dLbl>
              <c:idx val="2"/>
              <c:layout>
                <c:manualLayout>
                  <c:x val="-4.1666666666666664E-2"/>
                  <c:y val="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3DE-4582-90F4-DC76D8B2F38F}"/>
                </c:ext>
              </c:extLst>
            </c:dLbl>
            <c:dLbl>
              <c:idx val="3"/>
              <c:layout>
                <c:manualLayout>
                  <c:x val="-4.7222222222222221E-2"/>
                  <c:y val="6.48148148148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3DE-4582-90F4-DC76D8B2F38F}"/>
                </c:ext>
              </c:extLst>
            </c:dLbl>
            <c:dLbl>
              <c:idx val="4"/>
              <c:layout>
                <c:manualLayout>
                  <c:x val="-4.1666666666666768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3DE-4582-90F4-DC76D8B2F3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'3er Trim 2025 propi avan Anual '!$H$3:$L$3</c:f>
              <c:strCache>
                <c:ptCount val="5"/>
                <c:pt idx="0">
                  <c:v>ACUMULADO ANUAL</c:v>
                </c:pt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'3er Trim 2025 propi avan Anual '!$H$6:$L$6</c:f>
              <c:numCache>
                <c:formatCode>0%</c:formatCode>
                <c:ptCount val="5"/>
                <c:pt idx="0">
                  <c:v>0</c:v>
                </c:pt>
                <c:pt idx="1">
                  <c:v>1.4140816326530612</c:v>
                </c:pt>
                <c:pt idx="2">
                  <c:v>2.3412133891213389</c:v>
                </c:pt>
                <c:pt idx="3">
                  <c:v>0.77346938775510199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3DE-4582-90F4-DC76D8B2F3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32684415"/>
        <c:axId val="1332686495"/>
      </c:lineChart>
      <c:catAx>
        <c:axId val="1332679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68607"/>
        <c:crosses val="autoZero"/>
        <c:auto val="0"/>
        <c:lblAlgn val="ctr"/>
        <c:lblOffset val="100"/>
        <c:noMultiLvlLbl val="0"/>
      </c:catAx>
      <c:valAx>
        <c:axId val="133266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Resultados</a:t>
                </a:r>
              </a:p>
            </c:rich>
          </c:tx>
          <c:layout>
            <c:manualLayout>
              <c:xMode val="edge"/>
              <c:yMode val="edge"/>
              <c:x val="3.0249998809055163E-2"/>
              <c:y val="0.32271861945519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79007"/>
        <c:crosses val="autoZero"/>
        <c:crossBetween val="between"/>
      </c:valAx>
      <c:valAx>
        <c:axId val="1332686495"/>
        <c:scaling>
          <c:orientation val="minMax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% Avance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84415"/>
        <c:crosses val="max"/>
        <c:crossBetween val="between"/>
      </c:valAx>
      <c:catAx>
        <c:axId val="133268441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326864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es-MX" sz="1200" b="1" baseline="0">
                <a:solidFill>
                  <a:srgbClr val="002060"/>
                </a:solidFill>
              </a:rPr>
              <a:t>METAS ALCANZADAS DE LA ENTREGA DE APOYOS E INCENTIVOS EN EL 3er TRIMESTRE DEL 2025 </a:t>
            </a:r>
            <a:endParaRPr lang="es-MX" sz="1200" b="1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551618832702365"/>
          <c:y val="0.26306591187502004"/>
          <c:w val="0.70932603649038772"/>
          <c:h val="0.47336733387454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'3er Trim 2025 propi avan Anual '!$B$4</c:f>
              <c:strCache>
                <c:ptCount val="1"/>
                <c:pt idx="0">
                  <c:v>Meta Planeada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883073957606123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59C-4B84-8BB7-E8887B6549EC}"/>
                </c:ext>
              </c:extLst>
            </c:dLbl>
            <c:dLbl>
              <c:idx val="1"/>
              <c:layout>
                <c:manualLayout>
                  <c:x val="-1.569228298005108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59C-4B84-8BB7-E8887B6549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'3er Trim 2025 propi avan Anual '!$C$3:$E$3</c:f>
              <c:strCache>
                <c:ptCount val="3"/>
                <c:pt idx="0">
                  <c:v>Actividades en MIR</c:v>
                </c:pt>
                <c:pt idx="1">
                  <c:v>Avance de lo programado anual</c:v>
                </c:pt>
                <c:pt idx="2">
                  <c:v>Porcentaje de Avance 3er trimestre</c:v>
                </c:pt>
              </c:strCache>
            </c:strRef>
          </c:cat>
          <c:val>
            <c:numRef>
              <c:f>'3er Trim 2025 propi avan Anual '!$C$4:$E$4</c:f>
              <c:numCache>
                <c:formatCode>General</c:formatCode>
                <c:ptCount val="3"/>
                <c:pt idx="0">
                  <c:v>500</c:v>
                </c:pt>
                <c:pt idx="1">
                  <c:v>1200</c:v>
                </c:pt>
                <c:pt idx="2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F7-4CA8-A3A4-ACC4B94CA23A}"/>
            </c:ext>
          </c:extLst>
        </c:ser>
        <c:ser>
          <c:idx val="1"/>
          <c:order val="1"/>
          <c:tx>
            <c:strRef>
              <c:f>'3er Trim 2025 propi avan Anual '!$B$5</c:f>
              <c:strCache>
                <c:ptCount val="1"/>
                <c:pt idx="0">
                  <c:v>Meta Realizada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510765276808164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9C-4B84-8BB7-E8887B6549EC}"/>
                </c:ext>
              </c:extLst>
            </c:dLbl>
            <c:dLbl>
              <c:idx val="1"/>
              <c:layout>
                <c:manualLayout>
                  <c:x val="2.824610936409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9C-4B84-8BB7-E8887B6549EC}"/>
                </c:ext>
              </c:extLst>
            </c:dLbl>
            <c:dLbl>
              <c:idx val="2"/>
              <c:layout>
                <c:manualLayout>
                  <c:x val="5.7364170564908352E-3"/>
                  <c:y val="-0.170911943795103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F3-4ABE-A4FF-0144640241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'3er Trim 2025 propi avan Anual '!$C$3:$E$3</c:f>
              <c:strCache>
                <c:ptCount val="3"/>
                <c:pt idx="0">
                  <c:v>Actividades en MIR</c:v>
                </c:pt>
                <c:pt idx="1">
                  <c:v>Avance de lo programado anual</c:v>
                </c:pt>
                <c:pt idx="2">
                  <c:v>Porcentaje de Avance 3er trimestre</c:v>
                </c:pt>
              </c:strCache>
            </c:strRef>
          </c:cat>
          <c:val>
            <c:numRef>
              <c:f>'3er Trim 2025 propi avan Anual '!$C$5:$E$5</c:f>
              <c:numCache>
                <c:formatCode>General</c:formatCode>
                <c:ptCount val="3"/>
                <c:pt idx="0">
                  <c:v>638</c:v>
                </c:pt>
                <c:pt idx="1">
                  <c:v>3278</c:v>
                </c:pt>
                <c:pt idx="2" formatCode="0%">
                  <c:v>2.0488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F7-4CA8-A3A4-ACC4B94CA2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332679007"/>
        <c:axId val="1332668607"/>
      </c:barChart>
      <c:lineChart>
        <c:grouping val="standard"/>
        <c:varyColors val="0"/>
        <c:ser>
          <c:idx val="2"/>
          <c:order val="2"/>
          <c:tx>
            <c:v>Porcentaje de avance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5692282980050973E-2"/>
                  <c:y val="-2.70432276411597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9C-4B84-8BB7-E8887B6549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'3er Trim 2025 propi avan Anual '!$C$3:$E$3</c:f>
              <c:strCache>
                <c:ptCount val="3"/>
                <c:pt idx="0">
                  <c:v>Actividades en MIR</c:v>
                </c:pt>
                <c:pt idx="1">
                  <c:v>Avance de lo programado anual</c:v>
                </c:pt>
                <c:pt idx="2">
                  <c:v>Porcentaje de Avance 3er trimestre</c:v>
                </c:pt>
              </c:strCache>
            </c:strRef>
          </c:cat>
          <c:val>
            <c:numRef>
              <c:f>'3er Trim 2025 propi avan Anual '!$C$6:$E$6</c:f>
              <c:numCache>
                <c:formatCode>0%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F7-4CA8-A3A4-ACC4B94CA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491903"/>
        <c:axId val="1452496063"/>
      </c:lineChart>
      <c:catAx>
        <c:axId val="13326790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68607"/>
        <c:crosses val="autoZero"/>
        <c:auto val="1"/>
        <c:lblAlgn val="ctr"/>
        <c:lblOffset val="100"/>
        <c:noMultiLvlLbl val="0"/>
      </c:catAx>
      <c:valAx>
        <c:axId val="133266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Resultados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79007"/>
        <c:crosses val="autoZero"/>
        <c:crossBetween val="between"/>
      </c:valAx>
      <c:valAx>
        <c:axId val="14524960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% Avance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452491903"/>
        <c:crosses val="max"/>
        <c:crossBetween val="between"/>
      </c:valAx>
      <c:catAx>
        <c:axId val="145249190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52496063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200" b="1" dirty="0">
                <a:latin typeface="Ebrima" panose="02000000000000000000" pitchFamily="2" charset="0"/>
                <a:ea typeface="Ebrima" panose="02000000000000000000" pitchFamily="2" charset="0"/>
                <a:cs typeface="Ebrima" panose="02000000000000000000" pitchFamily="2" charset="0"/>
              </a:rPr>
              <a:t>La población del Municipio de Benito Juárez participa regularmente en actividades</a:t>
            </a:r>
            <a:r>
              <a:rPr lang="es-MX" sz="1200" b="1" baseline="0" dirty="0">
                <a:latin typeface="Ebrima" panose="02000000000000000000" pitchFamily="2" charset="0"/>
                <a:ea typeface="Ebrima" panose="02000000000000000000" pitchFamily="2" charset="0"/>
                <a:cs typeface="Ebrima" panose="02000000000000000000" pitchFamily="2" charset="0"/>
              </a:rPr>
              <a:t> </a:t>
            </a:r>
            <a:r>
              <a:rPr lang="es-MX" sz="1200" b="1" dirty="0">
                <a:latin typeface="Ebrima" panose="02000000000000000000" pitchFamily="2" charset="0"/>
                <a:ea typeface="Ebrima" panose="02000000000000000000" pitchFamily="2" charset="0"/>
                <a:cs typeface="Ebrima" panose="02000000000000000000" pitchFamily="2" charset="0"/>
              </a:rPr>
              <a:t>físicas y recreativas del Instituto del Deporte.</a:t>
            </a:r>
          </a:p>
        </c:rich>
      </c:tx>
      <c:layout>
        <c:manualLayout>
          <c:xMode val="edge"/>
          <c:yMode val="edge"/>
          <c:x val="0.13228099862735129"/>
          <c:y val="7.530452378585290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32026419187007332"/>
          <c:y val="0.10816741850717819"/>
          <c:w val="0.64758823502085971"/>
          <c:h val="0.45497812773403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'Propósito 3 trim 2025'!$C$5</c:f>
              <c:strCache>
                <c:ptCount val="1"/>
                <c:pt idx="0">
                  <c:v>Formación en disciplinas del deporte adaptado.</c:v>
                </c:pt>
              </c:strCache>
            </c:strRef>
          </c:tx>
          <c:spPr>
            <a:solidFill>
              <a:schemeClr val="accent5">
                <a:tint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5">
                    <a:tint val="5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Lit>
              <c:ptCount val="1"/>
              <c:pt idx="0">
                <c:v>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'Propósito 3 trim 2025'!$D$5:$E$5</c15:sqref>
                  </c15:fullRef>
                </c:ext>
              </c:extLst>
              <c:f>'Propósito 3 trim 2025'!$D$5</c:f>
              <c:numCache>
                <c:formatCode>General</c:formatCode>
                <c:ptCount val="1"/>
                <c:pt idx="0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BE-44AC-A271-D79FB63CE5FC}"/>
            </c:ext>
          </c:extLst>
        </c:ser>
        <c:ser>
          <c:idx val="2"/>
          <c:order val="1"/>
          <c:tx>
            <c:strRef>
              <c:f>'Propósito 3 trim 2025'!$C$7</c:f>
              <c:strCache>
                <c:ptCount val="1"/>
                <c:pt idx="0">
                  <c:v>Realización de mantenimiento de Instalaciones Deportivas</c:v>
                </c:pt>
              </c:strCache>
            </c:strRef>
          </c:tx>
          <c:spPr>
            <a:solidFill>
              <a:schemeClr val="accent5">
                <a:tint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'Propósito 3 trim 2025'!$D$7:$E$7</c15:sqref>
                  </c15:fullRef>
                </c:ext>
              </c:extLst>
              <c:f>'Propósito 3 trim 2025'!$D$7</c:f>
              <c:numCache>
                <c:formatCode>General</c:formatCode>
                <c:ptCount val="1"/>
                <c:pt idx="0">
                  <c:v>54200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71C-4037-A7C1-D0D654571113}"/>
            </c:ext>
          </c:extLst>
        </c:ser>
        <c:ser>
          <c:idx val="3"/>
          <c:order val="2"/>
          <c:tx>
            <c:strRef>
              <c:f>'Propósito 3 trim 2025'!$C$8</c:f>
              <c:strCache>
                <c:ptCount val="1"/>
                <c:pt idx="0">
                  <c:v>Estadística de Beneficiados Mujeres en matenimiento de instalaciones deportivas.</c:v>
                </c:pt>
              </c:strCache>
            </c:strRef>
          </c:tx>
          <c:spPr>
            <a:solidFill>
              <a:schemeClr val="accent5">
                <a:shade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'Propósito 3 trim 2025'!$D$8:$E$8</c15:sqref>
                  </c15:fullRef>
                </c:ext>
              </c:extLst>
              <c:f>'Propósito 3 trim 2025'!$D$8</c:f>
              <c:numCache>
                <c:formatCode>General</c:formatCode>
                <c:ptCount val="1"/>
                <c:pt idx="0">
                  <c:v>27000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71C-4037-A7C1-D0D654571113}"/>
            </c:ext>
          </c:extLst>
        </c:ser>
        <c:ser>
          <c:idx val="4"/>
          <c:order val="3"/>
          <c:tx>
            <c:strRef>
              <c:f>'Propósito 3 trim 2025'!$C$9</c:f>
              <c:strCache>
                <c:ptCount val="1"/>
                <c:pt idx="0">
                  <c:v>Estadística de Beneficiados hombres en matenimiento de instalaciones deportivas.</c:v>
                </c:pt>
              </c:strCache>
            </c:strRef>
          </c:tx>
          <c:spPr>
            <a:solidFill>
              <a:schemeClr val="accent5">
                <a:shade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'Propósito 3 trim 2025'!$D$9:$E$9</c15:sqref>
                  </c15:fullRef>
                </c:ext>
              </c:extLst>
              <c:f>'Propósito 3 trim 2025'!$D$9</c:f>
              <c:numCache>
                <c:formatCode>General</c:formatCode>
                <c:ptCount val="1"/>
                <c:pt idx="0">
                  <c:v>27200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1C-4037-A7C1-D0D654571113}"/>
            </c:ext>
          </c:extLst>
        </c:ser>
        <c:ser>
          <c:idx val="1"/>
          <c:order val="4"/>
          <c:tx>
            <c:strRef>
              <c:f>'Propósito 3 trim 2025'!$C$6</c:f>
              <c:strCache>
                <c:ptCount val="1"/>
                <c:pt idx="0">
                  <c:v>Beneficiados y asistentes a actividades deportivas.</c:v>
                </c:pt>
              </c:strCache>
            </c:strRef>
          </c:tx>
          <c:spPr>
            <a:solidFill>
              <a:schemeClr val="accent5">
                <a:tint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'Propósito 3 trim 2025'!$D$6:$E$6</c15:sqref>
                  </c15:fullRef>
                </c:ext>
              </c:extLst>
              <c:f>'Propósito 3 trim 2025'!$D$6</c:f>
              <c:numCache>
                <c:formatCode>General</c:formatCode>
                <c:ptCount val="1"/>
                <c:pt idx="0">
                  <c:v>4169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71C-4037-A7C1-D0D654571113}"/>
            </c:ext>
          </c:extLst>
        </c:ser>
        <c:ser>
          <c:idx val="5"/>
          <c:order val="5"/>
          <c:tx>
            <c:strRef>
              <c:f>'Propósito 3 trim 2025'!$C$10</c:f>
              <c:strCache>
                <c:ptCount val="1"/>
                <c:pt idx="0">
                  <c:v>Total Estadístico de Beneficiados</c:v>
                </c:pt>
              </c:strCache>
            </c:strRef>
          </c:tx>
          <c:spPr>
            <a:solidFill>
              <a:schemeClr val="accent5">
                <a:shade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'Propósito 3 trim 2025'!$D$10:$E$10</c15:sqref>
                  </c15:fullRef>
                </c:ext>
              </c:extLst>
              <c:f>'Propósito 3 trim 2025'!$D$10</c:f>
              <c:numCache>
                <c:formatCode>General</c:formatCode>
                <c:ptCount val="1"/>
                <c:pt idx="0">
                  <c:v>58516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71C-4037-A7C1-D0D6545711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332679007"/>
        <c:axId val="1332668607"/>
      </c:barChart>
      <c:catAx>
        <c:axId val="13326790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2668607"/>
        <c:crosses val="autoZero"/>
        <c:auto val="1"/>
        <c:lblAlgn val="ctr"/>
        <c:lblOffset val="100"/>
        <c:noMultiLvlLbl val="0"/>
      </c:catAx>
      <c:valAx>
        <c:axId val="133266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500" b="1" baseline="0"/>
                  <a:t>Estadística de Actividades  </a:t>
                </a:r>
                <a:endParaRPr lang="es-MX" sz="15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79007"/>
        <c:crosses val="autoZero"/>
        <c:crossBetween val="between"/>
      </c:valAx>
      <c:dTable>
        <c:showHorzBorder val="1"/>
        <c:showVertBorder val="1"/>
        <c:showOutline val="0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dTable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ctr" anchorCtr="0"/>
    <a:lstStyle/>
    <a:p>
      <a:pPr>
        <a:defRPr/>
      </a:pPr>
      <a:endParaRPr lang="es-MX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500" b="0" i="0" u="none" strike="noStrike" baseline="0">
                <a:effectLst/>
              </a:rPr>
              <a:t>M</a:t>
            </a:r>
            <a:r>
              <a:rPr lang="es-MX" sz="1500" b="0" baseline="0"/>
              <a:t>antenimiento en instalaciones deportivas realizado.</a:t>
            </a:r>
            <a:endParaRPr lang="es-MX" sz="1500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0385553350371947"/>
          <c:y val="0.19042901644172108"/>
          <c:w val="0.75470646415177822"/>
          <c:h val="0.49126672173207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 Trim 2025 Mainto'!$C$6</c:f>
              <c:strCache>
                <c:ptCount val="1"/>
                <c:pt idx="0">
                  <c:v>Número de instalaciones deportivas atendidas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Trim 2025 Mainto'!$C$12</c:f>
              <c:strCache>
                <c:ptCount val="1"/>
                <c:pt idx="0">
                  <c:v>Estadística de Beneficiados</c:v>
                </c:pt>
              </c:strCache>
            </c:strRef>
          </c:cat>
          <c:val>
            <c:numRef>
              <c:f>'3 Trim 2025 Mainto'!$D$6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4-4B05-8DC4-EC89C8AAD2C4}"/>
            </c:ext>
          </c:extLst>
        </c:ser>
        <c:ser>
          <c:idx val="1"/>
          <c:order val="1"/>
          <c:tx>
            <c:strRef>
              <c:f>'3 Trim 2025 Mainto'!$C$12</c:f>
              <c:strCache>
                <c:ptCount val="1"/>
                <c:pt idx="0">
                  <c:v>Estadística de Beneficiados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84-4B05-8DC4-EC89C8AAD2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Trim 2025 Mainto'!$C$12</c:f>
              <c:strCache>
                <c:ptCount val="1"/>
                <c:pt idx="0">
                  <c:v>Estadística de Beneficiados</c:v>
                </c:pt>
              </c:strCache>
            </c:strRef>
          </c:cat>
          <c:val>
            <c:numRef>
              <c:f>'3 Trim 2025 Mainto'!$D$12</c:f>
              <c:numCache>
                <c:formatCode>General</c:formatCode>
                <c:ptCount val="1"/>
                <c:pt idx="0">
                  <c:v>54200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84-4B05-8DC4-EC89C8AAD2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332679007"/>
        <c:axId val="1332668607"/>
      </c:barChart>
      <c:lineChart>
        <c:grouping val="standard"/>
        <c:varyColors val="0"/>
        <c:ser>
          <c:idx val="2"/>
          <c:order val="2"/>
          <c:tx>
            <c:v>Porcentaje de avance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8820372041165126"/>
                  <c:y val="3.1550511755161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84-4B05-8DC4-EC89C8AAD2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Trim 2025 Mainto'!$D$5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'3 Trim 2025 Mainto'!$D$8</c:f>
              <c:numCache>
                <c:formatCode>General</c:formatCode>
                <c:ptCount val="1"/>
                <c:pt idx="0">
                  <c:v>2710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984-4B05-8DC4-EC89C8AAD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491903"/>
        <c:axId val="1452496063"/>
      </c:lineChart>
      <c:catAx>
        <c:axId val="13326790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68607"/>
        <c:crosses val="autoZero"/>
        <c:auto val="1"/>
        <c:lblAlgn val="ctr"/>
        <c:lblOffset val="100"/>
        <c:noMultiLvlLbl val="0"/>
      </c:catAx>
      <c:valAx>
        <c:axId val="133266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79007"/>
        <c:crosses val="autoZero"/>
        <c:crossBetween val="between"/>
      </c:valAx>
      <c:valAx>
        <c:axId val="14524960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 sz="1500" b="1"/>
              </a:p>
              <a:p>
                <a:pPr>
                  <a:defRPr sz="1500" b="1"/>
                </a:pPr>
                <a:r>
                  <a:rPr lang="es-MX" sz="1500" b="1"/>
                  <a:t> Beneficiados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452491903"/>
        <c:crosses val="max"/>
        <c:crossBetween val="between"/>
      </c:valAx>
      <c:catAx>
        <c:axId val="145249190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52496063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4.6028647421976036E-2"/>
          <c:y val="0.82715658995117003"/>
          <c:w val="0.86113502794201191"/>
          <c:h val="0.148389633478159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MX" b="1"/>
              <a:t>METAS PLANEADAS Y ALCANZADAS EN EVENTOS DE DEPORTE ADAPTADO</a:t>
            </a:r>
          </a:p>
          <a:p>
            <a:pPr>
              <a:defRPr b="1"/>
            </a:pPr>
            <a:r>
              <a:rPr lang="es-MX" b="1"/>
              <a:t>TRIMESTRE 2025</a:t>
            </a:r>
          </a:p>
        </c:rich>
      </c:tx>
      <c:layout>
        <c:manualLayout>
          <c:xMode val="edge"/>
          <c:yMode val="edge"/>
          <c:x val="0.1300088538138684"/>
          <c:y val="5.87735374280214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0358875909489882"/>
          <c:y val="0.18602362123654431"/>
          <c:w val="0.66457247625622773"/>
          <c:h val="0.519195747898577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'Actividades adapt 3T2025'!$B$7</c:f>
              <c:strCache>
                <c:ptCount val="1"/>
                <c:pt idx="0">
                  <c:v>Meta Planeada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'Actividades adapt 3T2025'!$C$6:$E$6</c:f>
              <c:strCache>
                <c:ptCount val="3"/>
                <c:pt idx="0">
                  <c:v>Eventos del Deporte adaptado</c:v>
                </c:pt>
                <c:pt idx="1">
                  <c:v>Participación de niñas</c:v>
                </c:pt>
                <c:pt idx="2">
                  <c:v>Paticipación de niños</c:v>
                </c:pt>
              </c:strCache>
            </c:strRef>
          </c:cat>
          <c:val>
            <c:numRef>
              <c:f>'Actividades adapt 3T2025'!$C$7:$E$7</c:f>
              <c:numCache>
                <c:formatCode>General</c:formatCode>
                <c:ptCount val="3"/>
                <c:pt idx="0">
                  <c:v>120</c:v>
                </c:pt>
                <c:pt idx="1">
                  <c:v>250</c:v>
                </c:pt>
                <c:pt idx="2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6C-4757-BF4A-9006240E848D}"/>
            </c:ext>
          </c:extLst>
        </c:ser>
        <c:ser>
          <c:idx val="1"/>
          <c:order val="1"/>
          <c:tx>
            <c:strRef>
              <c:f>'Actividades adapt 3T2025'!$B$8</c:f>
              <c:strCache>
                <c:ptCount val="1"/>
                <c:pt idx="0">
                  <c:v>Meta Alcanzada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'Actividades adapt 3T2025'!$C$6:$E$6</c:f>
              <c:strCache>
                <c:ptCount val="3"/>
                <c:pt idx="0">
                  <c:v>Eventos del Deporte adaptado</c:v>
                </c:pt>
                <c:pt idx="1">
                  <c:v>Participación de niñas</c:v>
                </c:pt>
                <c:pt idx="2">
                  <c:v>Paticipación de niños</c:v>
                </c:pt>
              </c:strCache>
            </c:strRef>
          </c:cat>
          <c:val>
            <c:numRef>
              <c:f>'Actividades adapt 3T2025'!$C$8:$E$8</c:f>
              <c:numCache>
                <c:formatCode>General</c:formatCode>
                <c:ptCount val="3"/>
                <c:pt idx="0">
                  <c:v>600</c:v>
                </c:pt>
                <c:pt idx="1">
                  <c:v>150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6C-4757-BF4A-9006240E8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-882931536"/>
        <c:axId val="-882929904"/>
      </c:barChart>
      <c:lineChart>
        <c:grouping val="standard"/>
        <c:varyColors val="0"/>
        <c:ser>
          <c:idx val="2"/>
          <c:order val="2"/>
          <c:tx>
            <c:v>Avance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096C-4757-BF4A-9006240E848D}"/>
              </c:ext>
            </c:extLst>
          </c:dPt>
          <c:dLbls>
            <c:dLbl>
              <c:idx val="0"/>
              <c:layout>
                <c:manualLayout>
                  <c:x val="9.4143708176356311E-2"/>
                  <c:y val="-5.11380526089525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6C-4757-BF4A-9006240E848D}"/>
                </c:ext>
              </c:extLst>
            </c:dLbl>
            <c:dLbl>
              <c:idx val="1"/>
              <c:layout>
                <c:manualLayout>
                  <c:x val="2.9251999944818537E-2"/>
                  <c:y val="-2.7428407520783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6C-4757-BF4A-9006240E84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'Actividades adapt 3T2025'!$C$6:$D$6</c:f>
              <c:strCache>
                <c:ptCount val="2"/>
                <c:pt idx="0">
                  <c:v>Eventos del Deporte adaptado</c:v>
                </c:pt>
                <c:pt idx="1">
                  <c:v>Participación de niñas</c:v>
                </c:pt>
              </c:strCache>
            </c:strRef>
          </c:cat>
          <c:val>
            <c:numRef>
              <c:f>'Actividades adapt 3T2025'!$C$9:$D$9</c:f>
              <c:numCache>
                <c:formatCode>0.00%</c:formatCode>
                <c:ptCount val="2"/>
                <c:pt idx="0">
                  <c:v>5</c:v>
                </c:pt>
                <c:pt idx="1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96C-4757-BF4A-9006240E8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82935888"/>
        <c:axId val="-882929360"/>
      </c:lineChart>
      <c:catAx>
        <c:axId val="-88293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82929904"/>
        <c:crosses val="autoZero"/>
        <c:auto val="1"/>
        <c:lblAlgn val="ctr"/>
        <c:lblOffset val="100"/>
        <c:noMultiLvlLbl val="0"/>
      </c:catAx>
      <c:valAx>
        <c:axId val="-882929904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b="1"/>
                  <a:t>Unidades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82931536"/>
        <c:crosses val="autoZero"/>
        <c:crossBetween val="between"/>
        <c:minorUnit val="40"/>
      </c:valAx>
      <c:valAx>
        <c:axId val="-882929360"/>
        <c:scaling>
          <c:orientation val="minMax"/>
          <c:max val="2.1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b="1"/>
                  <a:t>Avance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82935888"/>
        <c:crosses val="max"/>
        <c:crossBetween val="between"/>
        <c:majorUnit val="0.1"/>
      </c:valAx>
      <c:catAx>
        <c:axId val="-8829358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-882929360"/>
        <c:crosses val="max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dTable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419792752551255"/>
          <c:y val="0.91026598807159675"/>
          <c:w val="0.54740159292544588"/>
          <c:h val="3.79096103581081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MX" sz="1600" b="1">
                <a:solidFill>
                  <a:sysClr val="windowText" lastClr="000000"/>
                </a:solidFill>
              </a:rPr>
              <a:t>Estadística de beneficiados de la actividad de formación en disciplinas del deporte adaptado tercer trimestre del 2025</a:t>
            </a:r>
          </a:p>
        </c:rich>
      </c:tx>
      <c:layout>
        <c:manualLayout>
          <c:xMode val="edge"/>
          <c:yMode val="edge"/>
          <c:x val="0.12926525386015097"/>
          <c:y val="5.81098164409600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716231880799615E-2"/>
          <c:y val="0.20494082769718572"/>
          <c:w val="0.90294476961769754"/>
          <c:h val="0.4532465477186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3 trim entren dep adapt 2025'!$C$12</c:f>
              <c:strCache>
                <c:ptCount val="1"/>
                <c:pt idx="0">
                  <c:v>Número de nuevos inscritos y participantes por clases de formación en disciplinas del deporte adaptado mujeres.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3 trim entren dep adapt 2025'!$D$11:$F$11</c:f>
              <c:strCache>
                <c:ptCount val="3"/>
                <c:pt idx="0">
                  <c:v>Participantes</c:v>
                </c:pt>
                <c:pt idx="1">
                  <c:v>Número de clases de entrenamiento de Deporte Adaptado a la semana</c:v>
                </c:pt>
                <c:pt idx="2">
                  <c:v>Estadística</c:v>
                </c:pt>
              </c:strCache>
            </c:strRef>
          </c:cat>
          <c:val>
            <c:numRef>
              <c:f>' 3 trim entren dep adapt 2025'!$D$12:$F$12</c:f>
              <c:numCache>
                <c:formatCode>General</c:formatCode>
                <c:ptCount val="3"/>
                <c:pt idx="0">
                  <c:v>11</c:v>
                </c:pt>
                <c:pt idx="1">
                  <c:v>5.19</c:v>
                </c:pt>
                <c:pt idx="2">
                  <c:v>57.09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78-43E2-98E0-775E9C075217}"/>
            </c:ext>
          </c:extLst>
        </c:ser>
        <c:ser>
          <c:idx val="1"/>
          <c:order val="1"/>
          <c:tx>
            <c:strRef>
              <c:f>' 3 trim entren dep adapt 2025'!$C$13</c:f>
              <c:strCache>
                <c:ptCount val="1"/>
                <c:pt idx="0">
                  <c:v>Número de nuevos inscritos y participantes por clases de formación en disciplinas del deporte adaptado hombres.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3 trim entren dep adapt 2025'!$D$11:$F$11</c:f>
              <c:strCache>
                <c:ptCount val="3"/>
                <c:pt idx="0">
                  <c:v>Participantes</c:v>
                </c:pt>
                <c:pt idx="1">
                  <c:v>Número de clases de entrenamiento de Deporte Adaptado a la semana</c:v>
                </c:pt>
                <c:pt idx="2">
                  <c:v>Estadística</c:v>
                </c:pt>
              </c:strCache>
            </c:strRef>
          </c:cat>
          <c:val>
            <c:numRef>
              <c:f>' 3 trim entren dep adapt 2025'!$D$13:$F$13</c:f>
              <c:numCache>
                <c:formatCode>General</c:formatCode>
                <c:ptCount val="3"/>
                <c:pt idx="0">
                  <c:v>15</c:v>
                </c:pt>
                <c:pt idx="1">
                  <c:v>6</c:v>
                </c:pt>
                <c:pt idx="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78-43E2-98E0-775E9C075217}"/>
            </c:ext>
          </c:extLst>
        </c:ser>
        <c:ser>
          <c:idx val="2"/>
          <c:order val="2"/>
          <c:tx>
            <c:strRef>
              <c:f>' 3 trim entren dep adapt 2025'!$C$14</c:f>
              <c:strCache>
                <c:ptCount val="1"/>
                <c:pt idx="0">
                  <c:v>Estadística de veces Beneficiados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3 trim entren dep adapt 2025'!$D$11:$F$11</c:f>
              <c:strCache>
                <c:ptCount val="3"/>
                <c:pt idx="0">
                  <c:v>Participantes</c:v>
                </c:pt>
                <c:pt idx="1">
                  <c:v>Número de clases de entrenamiento de Deporte Adaptado a la semana</c:v>
                </c:pt>
                <c:pt idx="2">
                  <c:v>Estadística</c:v>
                </c:pt>
              </c:strCache>
            </c:strRef>
          </c:cat>
          <c:val>
            <c:numRef>
              <c:f>' 3 trim entren dep adapt 2025'!$D$14:$F$14</c:f>
              <c:numCache>
                <c:formatCode>General</c:formatCode>
                <c:ptCount val="3"/>
                <c:pt idx="2">
                  <c:v>147.09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78-43E2-98E0-775E9C07521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"/>
        <c:overlap val="-27"/>
        <c:axId val="1571582592"/>
        <c:axId val="1342639280"/>
      </c:barChart>
      <c:catAx>
        <c:axId val="157158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42639280"/>
        <c:crosses val="autoZero"/>
        <c:auto val="1"/>
        <c:lblAlgn val="ctr"/>
        <c:lblOffset val="100"/>
        <c:noMultiLvlLbl val="0"/>
      </c:catAx>
      <c:valAx>
        <c:axId val="1342639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71582592"/>
        <c:crosses val="autoZero"/>
        <c:crossBetween val="between"/>
      </c:valAx>
      <c:spPr>
        <a:noFill/>
        <a:ln w="127000">
          <a:solidFill>
            <a:schemeClr val="bg1"/>
          </a:solidFill>
        </a:ln>
        <a:effectLst/>
      </c:spPr>
    </c:plotArea>
    <c:legend>
      <c:legendPos val="r"/>
      <c:layout>
        <c:manualLayout>
          <c:xMode val="edge"/>
          <c:yMode val="edge"/>
          <c:x val="6.2724209403260969E-2"/>
          <c:y val="0.78369702229916272"/>
          <c:w val="0.86964742624248437"/>
          <c:h val="0.2096618862503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dist="101600" dir="5400000" sx="1000" sy="1000" algn="ctr" rotWithShape="0">
        <a:srgbClr val="000000">
          <a:alpha val="43000"/>
        </a:srgbClr>
      </a:outerShdw>
    </a:effectLst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 b="1" baseline="0"/>
              <a:t>Elección y Renovación de nuevos comités deportivos</a:t>
            </a:r>
            <a:endParaRPr lang="es-MX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'Comités deportivos'!$B$6</c:f>
              <c:strCache>
                <c:ptCount val="1"/>
                <c:pt idx="0">
                  <c:v>Meta de Comités Deportivos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'Comités deportivos'!$C$5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'Comités deportivos'!$C$6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4-4191-909E-0C0AF4B35DF1}"/>
            </c:ext>
          </c:extLst>
        </c:ser>
        <c:ser>
          <c:idx val="1"/>
          <c:order val="1"/>
          <c:tx>
            <c:strRef>
              <c:f>'Comités deportivos'!$B$7</c:f>
              <c:strCache>
                <c:ptCount val="1"/>
                <c:pt idx="0">
                  <c:v>Nuevos Comités Deportivos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6.9009005376251447E-3"/>
                  <c:y val="2.2376906607646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24-4191-909E-0C0AF4B35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'Comités deportivos'!$C$5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'Comités deportivos'!$C$7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24-4191-909E-0C0AF4B35D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332679007"/>
        <c:axId val="1332668607"/>
      </c:barChart>
      <c:lineChart>
        <c:grouping val="standard"/>
        <c:varyColors val="0"/>
        <c:ser>
          <c:idx val="2"/>
          <c:order val="2"/>
          <c:tx>
            <c:v>Porcentaje de avance</c:v>
          </c:tx>
          <c:spPr>
            <a:ln w="28575" cap="rnd">
              <a:solidFill>
                <a:schemeClr val="accent3"/>
              </a:solidFill>
              <a:round/>
              <a:headEnd type="oval"/>
              <a:tailEnd type="oval"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21420462011328159"/>
                  <c:y val="8.4571177611029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24-4191-909E-0C0AF4B35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'Comités deportivos'!$C$5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'Comités deportivos'!$C$8</c:f>
              <c:numCache>
                <c:formatCode>0%</c:formatCode>
                <c:ptCount val="1"/>
                <c:pt idx="0">
                  <c:v>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24-4191-909E-0C0AF4B35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491903"/>
        <c:axId val="1452496063"/>
      </c:lineChart>
      <c:catAx>
        <c:axId val="13326790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68607"/>
        <c:crosses val="autoZero"/>
        <c:auto val="1"/>
        <c:lblAlgn val="ctr"/>
        <c:lblOffset val="100"/>
        <c:noMultiLvlLbl val="0"/>
      </c:catAx>
      <c:valAx>
        <c:axId val="133266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200"/>
                  <a:t>Número</a:t>
                </a:r>
                <a:r>
                  <a:rPr lang="es-MX" sz="1200" baseline="0"/>
                  <a:t> de comités deportivos </a:t>
                </a:r>
                <a:endParaRPr lang="es-MX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79007"/>
        <c:crosses val="autoZero"/>
        <c:crossBetween val="between"/>
      </c:valAx>
      <c:valAx>
        <c:axId val="14524960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200"/>
                  <a:t> Porcentaje</a:t>
                </a:r>
                <a:r>
                  <a:rPr lang="es-MX" sz="1200" baseline="0"/>
                  <a:t> de avance trimestral</a:t>
                </a:r>
                <a:endParaRPr lang="es-MX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452491903"/>
        <c:crosses val="max"/>
        <c:crossBetween val="between"/>
      </c:valAx>
      <c:catAx>
        <c:axId val="145249190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52496063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 baseline="0"/>
              <a:t>Número de beneficiacios con la Premiación </a:t>
            </a:r>
            <a:r>
              <a:rPr lang="es-MX" sz="12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con el Mérito Deportivo</a:t>
            </a:r>
            <a:r>
              <a:rPr lang="es-MX" sz="1200" b="1" baseline="0"/>
              <a:t> a atletas destacados (as) </a:t>
            </a:r>
            <a:endParaRPr lang="es-MX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'4to Trim 2025 Merito'!$C$6</c:f>
              <c:strCache>
                <c:ptCount val="1"/>
                <c:pt idx="0">
                  <c:v>Número de premiados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'4to Trim 2025 Merito'!$D$5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'4to Trim 2025 Merito'!$D$6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D-4C1F-BA4B-2962DA83F133}"/>
            </c:ext>
          </c:extLst>
        </c:ser>
        <c:ser>
          <c:idx val="1"/>
          <c:order val="1"/>
          <c:tx>
            <c:strRef>
              <c:f>'4to Trim 2025 Merito'!$C$7</c:f>
              <c:strCache>
                <c:ptCount val="1"/>
                <c:pt idx="0">
                  <c:v>Número aproximado de deportistas cercanos y que son de las 
asociaciones y ligas a las que pertenece el premiado y que reciben 
indirectamente el premio o estímulo.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2144219342352817"/>
                  <c:y val="3.75727484732224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0D-4C1F-BA4B-2962DA83F1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rgbClr val="0070C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'4to Trim 2025 Merito'!$D$5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'4to Trim 2025 Merito'!$D$7</c:f>
              <c:numCache>
                <c:formatCode>General</c:formatCode>
                <c:ptCount val="1"/>
                <c:pt idx="0">
                  <c:v>428.57299999999998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D-4C1F-BA4B-2962DA83F13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332679007"/>
        <c:axId val="1332668607"/>
      </c:barChart>
      <c:lineChart>
        <c:grouping val="standard"/>
        <c:varyColors val="0"/>
        <c:ser>
          <c:idx val="2"/>
          <c:order val="2"/>
          <c:tx>
            <c:v>Porcentaje de avance</c:v>
          </c:tx>
          <c:spPr>
            <a:ln w="28575" cap="rnd">
              <a:solidFill>
                <a:schemeClr val="accent3"/>
              </a:solidFill>
              <a:round/>
              <a:headEnd type="oval"/>
              <a:tailEnd type="oval"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4485882443100211E-2"/>
                  <c:y val="-0.3207462574287219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0D-4C1F-BA4B-2962DA83F1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rgbClr val="0070C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'4to Trim 2025 Merito'!$D$5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'4to Trim 2025 Merito'!$D$8</c:f>
              <c:numCache>
                <c:formatCode>0.00</c:formatCode>
                <c:ptCount val="1"/>
                <c:pt idx="0">
                  <c:v>3000.011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0D-4C1F-BA4B-2962DA83F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491903"/>
        <c:axId val="1452496063"/>
      </c:lineChart>
      <c:catAx>
        <c:axId val="13326790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68607"/>
        <c:crosses val="autoZero"/>
        <c:auto val="1"/>
        <c:lblAlgn val="ctr"/>
        <c:lblOffset val="100"/>
        <c:noMultiLvlLbl val="0"/>
      </c:catAx>
      <c:valAx>
        <c:axId val="1332668607"/>
        <c:scaling>
          <c:orientation val="minMax"/>
          <c:max val="4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Número</a:t>
                </a:r>
                <a:r>
                  <a:rPr lang="es-MX" baseline="0"/>
                  <a:t> de deportistas de asociacines</a:t>
                </a:r>
              </a:p>
              <a:p>
                <a:pPr>
                  <a:defRPr/>
                </a:pPr>
                <a:r>
                  <a:rPr lang="es-MX" baseline="0"/>
                  <a:t> del deportista premiado </a:t>
                </a:r>
                <a:endParaRPr lang="es-MX"/>
              </a:p>
            </c:rich>
          </c:tx>
          <c:layout>
            <c:manualLayout>
              <c:xMode val="edge"/>
              <c:yMode val="edge"/>
              <c:x val="7.8039547419759469E-3"/>
              <c:y val="0.15987030501405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79007"/>
        <c:crosses val="autoZero"/>
        <c:crossBetween val="between"/>
      </c:valAx>
      <c:valAx>
        <c:axId val="1452496063"/>
        <c:scaling>
          <c:orientation val="minMax"/>
          <c:max val="32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  <a:p>
                <a:pPr>
                  <a:defRPr/>
                </a:pPr>
                <a:r>
                  <a:rPr lang="es-MX"/>
                  <a:t> Beneficiados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452491903"/>
        <c:crosses val="max"/>
        <c:crossBetween val="between"/>
      </c:valAx>
      <c:catAx>
        <c:axId val="145249190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52496063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2.3009307561202539E-2"/>
          <c:y val="0.79703849599584198"/>
          <c:w val="0.94653946788557219"/>
          <c:h val="0.18873036389624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MX" sz="1200" b="1" baseline="0">
                <a:solidFill>
                  <a:sysClr val="windowText" lastClr="000000"/>
                </a:solidFill>
              </a:rPr>
              <a:t>Eventos deportivos Federados en coordinación con el Instituto del Deporte tercer trimestre del 2025</a:t>
            </a:r>
            <a:endParaRPr lang="es-MX" sz="12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9.4933231860496112E-2"/>
          <c:y val="5.18780870125358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formato!$B$6</c:f>
              <c:strCache>
                <c:ptCount val="1"/>
                <c:pt idx="0">
                  <c:v>Número de eventos programados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formato!$C$5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formato!$C$6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D4-40D8-BDDB-2076E79873EA}"/>
            </c:ext>
          </c:extLst>
        </c:ser>
        <c:ser>
          <c:idx val="1"/>
          <c:order val="1"/>
          <c:tx>
            <c:strRef>
              <c:f>formato!$B$7</c:f>
              <c:strCache>
                <c:ptCount val="1"/>
                <c:pt idx="0">
                  <c:v>Número de eventos realizados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0.12609891200994314"/>
                  <c:y val="3.15504322480197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D4-40D8-BDDB-2076E79873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formato!$C$5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formato!$C$7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D4-40D8-BDDB-2076E79873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332679007"/>
        <c:axId val="1332668607"/>
      </c:barChart>
      <c:lineChart>
        <c:grouping val="standard"/>
        <c:varyColors val="0"/>
        <c:ser>
          <c:idx val="2"/>
          <c:order val="2"/>
          <c:tx>
            <c:v>Porcentaje de avance</c:v>
          </c:tx>
          <c:spPr>
            <a:ln w="28575" cap="rnd">
              <a:solidFill>
                <a:schemeClr val="accent3"/>
              </a:solidFill>
              <a:round/>
              <a:headEnd type="oval"/>
              <a:tailEnd type="oval"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1126374589112692E-2"/>
                  <c:y val="4.0564841461739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D4-40D8-BDDB-2076E79873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formato!$C$5</c:f>
              <c:strCache>
                <c:ptCount val="1"/>
                <c:pt idx="0">
                  <c:v>Estadística</c:v>
                </c:pt>
              </c:strCache>
            </c:strRef>
          </c:cat>
          <c:val>
            <c:numRef>
              <c:f>formato!$C$8</c:f>
              <c:numCache>
                <c:formatCode>0%</c:formatCode>
                <c:ptCount val="1"/>
                <c:pt idx="0">
                  <c:v>1.4666666666666666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D4-40D8-BDDB-2076E7987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491903"/>
        <c:axId val="1452496063"/>
      </c:lineChart>
      <c:catAx>
        <c:axId val="13326790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68607"/>
        <c:crosses val="autoZero"/>
        <c:auto val="1"/>
        <c:lblAlgn val="ctr"/>
        <c:lblOffset val="100"/>
        <c:noMultiLvlLbl val="0"/>
      </c:catAx>
      <c:valAx>
        <c:axId val="133266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>
                    <a:solidFill>
                      <a:sysClr val="windowText" lastClr="000000"/>
                    </a:solidFill>
                  </a:rPr>
                  <a:t>Número</a:t>
                </a:r>
                <a:r>
                  <a:rPr lang="es-MX" baseline="0">
                    <a:solidFill>
                      <a:sysClr val="windowText" lastClr="000000"/>
                    </a:solidFill>
                  </a:rPr>
                  <a:t> de eventos </a:t>
                </a:r>
                <a:endParaRPr lang="es-MX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32679007"/>
        <c:crosses val="autoZero"/>
        <c:crossBetween val="between"/>
      </c:valAx>
      <c:valAx>
        <c:axId val="14524960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>
                  <a:solidFill>
                    <a:sysClr val="windowText" lastClr="000000"/>
                  </a:solidFill>
                </a:endParaRPr>
              </a:p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r>
                  <a:rPr lang="es-MX">
                    <a:solidFill>
                      <a:sysClr val="windowText" lastClr="000000"/>
                    </a:solidFill>
                  </a:rPr>
                  <a:t> Avance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452491903"/>
        <c:crosses val="max"/>
        <c:crossBetween val="between"/>
      </c:valAx>
      <c:catAx>
        <c:axId val="145249190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52496063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5.5433334966316875E-2"/>
          <c:y val="0.87292123226722607"/>
          <c:w val="0.88334550475710893"/>
          <c:h val="7.9793852663183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5.jpe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11704</xdr:colOff>
      <xdr:row>6</xdr:row>
      <xdr:rowOff>157104</xdr:rowOff>
    </xdr:from>
    <xdr:to>
      <xdr:col>13</xdr:col>
      <xdr:colOff>262710</xdr:colOff>
      <xdr:row>20</xdr:row>
      <xdr:rowOff>85137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E9FDB43-C184-42E0-A711-A184746DB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233795</xdr:colOff>
      <xdr:row>7</xdr:row>
      <xdr:rowOff>25977</xdr:rowOff>
    </xdr:from>
    <xdr:to>
      <xdr:col>5</xdr:col>
      <xdr:colOff>0</xdr:colOff>
      <xdr:row>20</xdr:row>
      <xdr:rowOff>153169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ECBBCBC-FEEA-4A12-96A8-ABC79187D2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435632</xdr:colOff>
      <xdr:row>0</xdr:row>
      <xdr:rowOff>116249</xdr:rowOff>
    </xdr:from>
    <xdr:to>
      <xdr:col>6</xdr:col>
      <xdr:colOff>907826</xdr:colOff>
      <xdr:row>2</xdr:row>
      <xdr:rowOff>252656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2DC914-5740-4C67-B0A7-0DCBFE5E8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93846" y="116249"/>
          <a:ext cx="952980" cy="462978"/>
        </a:xfrm>
        <a:prstGeom prst="rect">
          <a:avLst/>
        </a:prstGeom>
      </xdr:spPr>
    </xdr:pic>
    <xdr:clientData/>
  </xdr:twoCellAnchor>
  <xdr:twoCellAnchor>
    <xdr:from>
      <xdr:col>0</xdr:col>
      <xdr:colOff>82137</xdr:colOff>
      <xdr:row>10</xdr:row>
      <xdr:rowOff>136072</xdr:rowOff>
    </xdr:from>
    <xdr:to>
      <xdr:col>6</xdr:col>
      <xdr:colOff>979715</xdr:colOff>
      <xdr:row>31</xdr:row>
      <xdr:rowOff>108857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7A4E280-7BCD-470C-A7A6-61B7E6FC5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117661</xdr:colOff>
      <xdr:row>0</xdr:row>
      <xdr:rowOff>58832</xdr:rowOff>
    </xdr:from>
    <xdr:to>
      <xdr:col>1</xdr:col>
      <xdr:colOff>260536</xdr:colOff>
      <xdr:row>2</xdr:row>
      <xdr:rowOff>210110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4FED14AF-88C5-CCC4-343E-C5CEBAB08F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661" y="58832"/>
          <a:ext cx="479051" cy="4790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3095181</xdr:colOff>
      <xdr:row>32</xdr:row>
      <xdr:rowOff>90713</xdr:rowOff>
    </xdr:from>
    <xdr:to>
      <xdr:col>6</xdr:col>
      <xdr:colOff>950013</xdr:colOff>
      <xdr:row>46</xdr:row>
      <xdr:rowOff>190500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883E1CB-015E-E411-4C4F-1B199CDD7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3967" y="6631213"/>
          <a:ext cx="4105046" cy="2893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45358</xdr:colOff>
      <xdr:row>32</xdr:row>
      <xdr:rowOff>108857</xdr:rowOff>
    </xdr:from>
    <xdr:to>
      <xdr:col>2</xdr:col>
      <xdr:colOff>3076164</xdr:colOff>
      <xdr:row>47</xdr:row>
      <xdr:rowOff>45357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ABCD3CA-A853-AB58-105B-EA2148FBE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58" y="6649357"/>
          <a:ext cx="4019592" cy="2930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60292</xdr:colOff>
      <xdr:row>12</xdr:row>
      <xdr:rowOff>196798</xdr:rowOff>
    </xdr:from>
    <xdr:to>
      <xdr:col>6</xdr:col>
      <xdr:colOff>336178</xdr:colOff>
      <xdr:row>31</xdr:row>
      <xdr:rowOff>67236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02B3DF4-7B5B-4DF6-BDEA-35761736C6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86445</xdr:colOff>
      <xdr:row>0</xdr:row>
      <xdr:rowOff>76840</xdr:rowOff>
    </xdr:from>
    <xdr:to>
      <xdr:col>1</xdr:col>
      <xdr:colOff>19209</xdr:colOff>
      <xdr:row>2</xdr:row>
      <xdr:rowOff>27214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F4C0800-E0C7-129B-EA35-1F0F0D51B2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45" y="76840"/>
          <a:ext cx="477050" cy="47651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739587</xdr:colOff>
      <xdr:row>0</xdr:row>
      <xdr:rowOff>86445</xdr:rowOff>
    </xdr:from>
    <xdr:to>
      <xdr:col>6</xdr:col>
      <xdr:colOff>571844</xdr:colOff>
      <xdr:row>2</xdr:row>
      <xdr:rowOff>19210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32BF2C-C1BC-49B0-AB6D-35A3C9269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64730" y="86445"/>
          <a:ext cx="984863" cy="4514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261637</xdr:colOff>
      <xdr:row>2</xdr:row>
      <xdr:rowOff>2</xdr:rowOff>
    </xdr:from>
    <xdr:to>
      <xdr:col>14</xdr:col>
      <xdr:colOff>643538</xdr:colOff>
      <xdr:row>29</xdr:row>
      <xdr:rowOff>48025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E8D9F5B-9B50-4354-BA77-FBB23105F7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553155</xdr:colOff>
      <xdr:row>0</xdr:row>
      <xdr:rowOff>164015</xdr:rowOff>
    </xdr:from>
    <xdr:to>
      <xdr:col>6</xdr:col>
      <xdr:colOff>670750</xdr:colOff>
      <xdr:row>2</xdr:row>
      <xdr:rowOff>172797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1699606-A9F1-4DF0-9C67-147844202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50570" y="164015"/>
          <a:ext cx="838564" cy="413228"/>
        </a:xfrm>
        <a:prstGeom prst="rect">
          <a:avLst/>
        </a:prstGeom>
      </xdr:spPr>
    </xdr:pic>
    <xdr:clientData/>
  </xdr:twoCellAnchor>
  <xdr:twoCellAnchor>
    <xdr:from>
      <xdr:col>0</xdr:col>
      <xdr:colOff>158262</xdr:colOff>
      <xdr:row>15</xdr:row>
      <xdr:rowOff>43961</xdr:rowOff>
    </xdr:from>
    <xdr:to>
      <xdr:col>6</xdr:col>
      <xdr:colOff>694593</xdr:colOff>
      <xdr:row>37</xdr:row>
      <xdr:rowOff>26376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0337AA8-798F-9D69-85A0-51C3BD3F73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</xdr:colOff>
      <xdr:row>1</xdr:row>
      <xdr:rowOff>1</xdr:rowOff>
    </xdr:from>
    <xdr:to>
      <xdr:col>1</xdr:col>
      <xdr:colOff>411817</xdr:colOff>
      <xdr:row>3</xdr:row>
      <xdr:rowOff>8405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BC7968-4D75-4096-BB07-C092E074D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899" y="201707"/>
          <a:ext cx="411816" cy="4118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249426</xdr:colOff>
      <xdr:row>9</xdr:row>
      <xdr:rowOff>25976</xdr:rowOff>
    </xdr:from>
    <xdr:to>
      <xdr:col>4</xdr:col>
      <xdr:colOff>414215</xdr:colOff>
      <xdr:row>26</xdr:row>
      <xdr:rowOff>195385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2BAF44C-E537-4C81-B5C5-5548A6A54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227371</xdr:colOff>
      <xdr:row>10</xdr:row>
      <xdr:rowOff>48916</xdr:rowOff>
    </xdr:from>
    <xdr:to>
      <xdr:col>4</xdr:col>
      <xdr:colOff>836246</xdr:colOff>
      <xdr:row>28</xdr:row>
      <xdr:rowOff>46891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F5851A1-7274-4174-904B-50DDF29FE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102992</xdr:colOff>
      <xdr:row>0</xdr:row>
      <xdr:rowOff>155223</xdr:rowOff>
    </xdr:from>
    <xdr:to>
      <xdr:col>4</xdr:col>
      <xdr:colOff>831253</xdr:colOff>
      <xdr:row>2</xdr:row>
      <xdr:rowOff>104588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7EA31D8-E6D1-4BBB-9500-21DFB61D3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96756" y="155223"/>
          <a:ext cx="728261" cy="352777"/>
        </a:xfrm>
        <a:prstGeom prst="rect">
          <a:avLst/>
        </a:prstGeom>
      </xdr:spPr>
    </xdr:pic>
    <xdr:clientData/>
  </xdr:twoCellAnchor>
  <xdr:twoCellAnchor editAs="oneCell">
    <xdr:from>
      <xdr:col>0</xdr:col>
      <xdr:colOff>171823</xdr:colOff>
      <xdr:row>0</xdr:row>
      <xdr:rowOff>112059</xdr:rowOff>
    </xdr:from>
    <xdr:to>
      <xdr:col>2</xdr:col>
      <xdr:colOff>14940</xdr:colOff>
      <xdr:row>2</xdr:row>
      <xdr:rowOff>156882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8C8B47D-6FC8-4DE5-931B-5CE454DFDC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823" y="112059"/>
          <a:ext cx="448235" cy="448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4011</xdr:colOff>
      <xdr:row>9</xdr:row>
      <xdr:rowOff>25977</xdr:rowOff>
    </xdr:from>
    <xdr:to>
      <xdr:col>4</xdr:col>
      <xdr:colOff>642470</xdr:colOff>
      <xdr:row>22</xdr:row>
      <xdr:rowOff>14942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98BC021-17D9-4C3A-819B-F4E2B2972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DB631-88E7-475F-9D58-F734FD533072}">
  <dimension ref="B2:L8"/>
  <sheetViews>
    <sheetView zoomScale="90" zoomScaleNormal="90" workbookViewId="0">
      <selection activeCell="F12" sqref="F12"/>
    </sheetView>
  </sheetViews>
  <sheetFormatPr baseColWidth="10" defaultRowHeight="15.5" x14ac:dyDescent="0.35"/>
  <cols>
    <col min="2" max="2" width="27.75" customWidth="1"/>
    <col min="3" max="3" width="9.33203125" bestFit="1" customWidth="1"/>
    <col min="4" max="4" width="11.33203125" customWidth="1"/>
    <col min="5" max="7" width="9.33203125" customWidth="1"/>
    <col min="8" max="8" width="18.33203125" customWidth="1"/>
    <col min="9" max="13" width="9.33203125" customWidth="1"/>
  </cols>
  <sheetData>
    <row r="2" spans="2:12" ht="32.5" customHeight="1" x14ac:dyDescent="0.35">
      <c r="B2" s="32" t="s">
        <v>48</v>
      </c>
      <c r="C2" s="32"/>
      <c r="D2" s="32"/>
      <c r="E2" s="32"/>
      <c r="G2" s="33" t="s">
        <v>55</v>
      </c>
      <c r="H2" s="33"/>
      <c r="I2" s="33"/>
      <c r="J2" s="33"/>
      <c r="K2" s="33"/>
      <c r="L2" s="33"/>
    </row>
    <row r="3" spans="2:12" ht="29.65" customHeight="1" x14ac:dyDescent="0.35">
      <c r="B3" s="3"/>
      <c r="C3" s="4" t="s">
        <v>42</v>
      </c>
      <c r="D3" s="4" t="s">
        <v>41</v>
      </c>
      <c r="E3" s="4" t="s">
        <v>60</v>
      </c>
      <c r="G3" s="3"/>
      <c r="H3" s="10" t="s">
        <v>6</v>
      </c>
      <c r="I3" s="4" t="s">
        <v>2</v>
      </c>
      <c r="J3" s="4" t="s">
        <v>3</v>
      </c>
      <c r="K3" s="4" t="s">
        <v>4</v>
      </c>
      <c r="L3" s="4" t="s">
        <v>5</v>
      </c>
    </row>
    <row r="4" spans="2:12" x14ac:dyDescent="0.35">
      <c r="B4" s="1" t="s">
        <v>0</v>
      </c>
      <c r="C4" s="2">
        <v>500</v>
      </c>
      <c r="D4" s="2">
        <v>1200</v>
      </c>
      <c r="E4" s="28">
        <v>1</v>
      </c>
      <c r="G4" s="1" t="s">
        <v>0</v>
      </c>
      <c r="H4" s="9">
        <v>65670</v>
      </c>
      <c r="I4" s="2">
        <v>14700</v>
      </c>
      <c r="J4" s="2">
        <v>4780</v>
      </c>
      <c r="K4" s="2">
        <v>5390</v>
      </c>
      <c r="L4" s="2">
        <v>40800</v>
      </c>
    </row>
    <row r="5" spans="2:12" x14ac:dyDescent="0.35">
      <c r="B5" s="1" t="s">
        <v>1</v>
      </c>
      <c r="C5" s="2">
        <v>638</v>
      </c>
      <c r="D5" s="2">
        <v>3278</v>
      </c>
      <c r="E5" s="28">
        <v>2.0488</v>
      </c>
      <c r="G5" s="1" t="s">
        <v>1</v>
      </c>
      <c r="H5" s="9"/>
      <c r="I5" s="2">
        <v>20787</v>
      </c>
      <c r="J5" s="2">
        <v>11191</v>
      </c>
      <c r="K5" s="2">
        <v>4169</v>
      </c>
      <c r="L5" s="2">
        <v>0</v>
      </c>
    </row>
    <row r="6" spans="2:12" x14ac:dyDescent="0.35">
      <c r="B6" s="1"/>
      <c r="C6" s="6"/>
      <c r="D6" s="6"/>
      <c r="E6" s="6"/>
      <c r="G6" s="5"/>
      <c r="H6" s="6">
        <f>H5/H4</f>
        <v>0</v>
      </c>
      <c r="I6" s="6">
        <f>I5/I4</f>
        <v>1.4140816326530612</v>
      </c>
      <c r="J6" s="6">
        <f t="shared" ref="J6:L6" si="0">J5/J4</f>
        <v>2.3412133891213389</v>
      </c>
      <c r="K6" s="6">
        <f t="shared" si="0"/>
        <v>0.77346938775510199</v>
      </c>
      <c r="L6" s="6">
        <f t="shared" si="0"/>
        <v>0</v>
      </c>
    </row>
    <row r="7" spans="2:12" x14ac:dyDescent="0.35">
      <c r="B7" s="7"/>
      <c r="C7" s="8"/>
      <c r="D7" s="8"/>
      <c r="E7" s="8"/>
    </row>
    <row r="8" spans="2:12" x14ac:dyDescent="0.35">
      <c r="B8" s="7"/>
      <c r="C8" s="8"/>
      <c r="D8" s="8"/>
      <c r="E8" s="8"/>
    </row>
  </sheetData>
  <mergeCells count="2">
    <mergeCell ref="B2:E2"/>
    <mergeCell ref="G2:L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38FD2-5390-4242-8182-748DF64AF84C}">
  <dimension ref="C1:G43"/>
  <sheetViews>
    <sheetView topLeftCell="A26" zoomScale="70" zoomScaleNormal="70" workbookViewId="0">
      <selection activeCell="L15" sqref="L15"/>
    </sheetView>
  </sheetViews>
  <sheetFormatPr baseColWidth="10" defaultRowHeight="15.5" x14ac:dyDescent="0.35"/>
  <cols>
    <col min="1" max="1" width="4.1640625" customWidth="1"/>
    <col min="2" max="2" width="8.83203125" customWidth="1"/>
    <col min="3" max="3" width="57.25" customWidth="1"/>
    <col min="4" max="4" width="11.75" customWidth="1"/>
    <col min="5" max="5" width="6.6640625" customWidth="1"/>
    <col min="6" max="6" width="6.33203125" customWidth="1"/>
    <col min="7" max="7" width="13.1640625" customWidth="1"/>
  </cols>
  <sheetData>
    <row r="1" spans="3:5" ht="10.25" customHeight="1" x14ac:dyDescent="0.35"/>
    <row r="2" spans="3:5" x14ac:dyDescent="0.35">
      <c r="C2" s="34" t="s">
        <v>47</v>
      </c>
      <c r="D2" s="34"/>
      <c r="E2" s="34"/>
    </row>
    <row r="3" spans="3:5" ht="33.5" customHeight="1" x14ac:dyDescent="0.35">
      <c r="C3" s="39" t="s">
        <v>56</v>
      </c>
      <c r="D3" s="39"/>
      <c r="E3" s="39"/>
    </row>
    <row r="4" spans="3:5" x14ac:dyDescent="0.35">
      <c r="C4" s="3" t="s">
        <v>33</v>
      </c>
      <c r="D4" s="40" t="s">
        <v>16</v>
      </c>
      <c r="E4" s="41"/>
    </row>
    <row r="5" spans="3:5" x14ac:dyDescent="0.35">
      <c r="C5" s="1" t="s">
        <v>20</v>
      </c>
      <c r="D5" s="35">
        <v>147</v>
      </c>
      <c r="E5" s="36"/>
    </row>
    <row r="6" spans="3:5" x14ac:dyDescent="0.35">
      <c r="C6" s="1" t="s">
        <v>43</v>
      </c>
      <c r="D6" s="35">
        <v>4169</v>
      </c>
      <c r="E6" s="36"/>
    </row>
    <row r="7" spans="3:5" x14ac:dyDescent="0.35">
      <c r="C7" s="1" t="s">
        <v>14</v>
      </c>
      <c r="D7" s="35">
        <v>54200</v>
      </c>
      <c r="E7" s="36"/>
    </row>
    <row r="8" spans="3:5" x14ac:dyDescent="0.35">
      <c r="C8" s="1" t="s">
        <v>32</v>
      </c>
      <c r="D8" s="35">
        <v>27000</v>
      </c>
      <c r="E8" s="36"/>
    </row>
    <row r="9" spans="3:5" x14ac:dyDescent="0.35">
      <c r="C9" s="1" t="s">
        <v>31</v>
      </c>
      <c r="D9" s="35">
        <v>27200</v>
      </c>
      <c r="E9" s="36"/>
    </row>
    <row r="10" spans="3:5" x14ac:dyDescent="0.35">
      <c r="C10" s="11" t="s">
        <v>17</v>
      </c>
      <c r="D10" s="37">
        <f>SUM(D5:D7)</f>
        <v>58516</v>
      </c>
      <c r="E10" s="38"/>
    </row>
    <row r="11" spans="3:5" x14ac:dyDescent="0.35">
      <c r="C11" s="30"/>
      <c r="D11" s="31"/>
      <c r="E11" s="31"/>
    </row>
    <row r="12" spans="3:5" x14ac:dyDescent="0.35">
      <c r="C12" s="7"/>
      <c r="D12" s="8"/>
    </row>
    <row r="13" spans="3:5" x14ac:dyDescent="0.35">
      <c r="C13" s="7"/>
      <c r="D13" s="8"/>
    </row>
    <row r="43" spans="4:7" x14ac:dyDescent="0.35">
      <c r="D43" s="25"/>
      <c r="E43" s="25"/>
      <c r="F43" s="25"/>
      <c r="G43" s="25"/>
    </row>
  </sheetData>
  <mergeCells count="9">
    <mergeCell ref="C2:E2"/>
    <mergeCell ref="D7:E7"/>
    <mergeCell ref="D10:E10"/>
    <mergeCell ref="C3:E3"/>
    <mergeCell ref="D4:E4"/>
    <mergeCell ref="D5:E5"/>
    <mergeCell ref="D6:E6"/>
    <mergeCell ref="D8:E8"/>
    <mergeCell ref="D9:E9"/>
  </mergeCells>
  <pageMargins left="0.35433070866141736" right="0.39370078740157483" top="0.43307086614173229" bottom="0.47244094488188981" header="0.31496062992125984" footer="0.31496062992125984"/>
  <pageSetup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17A0D-7175-4214-BCE0-C2CF548EB7AB}">
  <dimension ref="B1:G14"/>
  <sheetViews>
    <sheetView topLeftCell="A11" zoomScale="70" zoomScaleNormal="70" workbookViewId="0">
      <selection activeCell="J31" sqref="J31"/>
    </sheetView>
  </sheetViews>
  <sheetFormatPr baseColWidth="10" defaultRowHeight="15.5" x14ac:dyDescent="0.35"/>
  <cols>
    <col min="1" max="1" width="7.1640625" customWidth="1"/>
    <col min="2" max="2" width="3.1640625" customWidth="1"/>
    <col min="3" max="3" width="33.6640625" customWidth="1"/>
    <col min="4" max="4" width="12.33203125" customWidth="1"/>
    <col min="5" max="5" width="8.33203125" customWidth="1"/>
    <col min="6" max="6" width="14.25" customWidth="1"/>
    <col min="7" max="7" width="7.6640625" customWidth="1"/>
  </cols>
  <sheetData>
    <row r="1" spans="2:7" ht="21" customHeight="1" x14ac:dyDescent="0.35"/>
    <row r="2" spans="2:7" ht="21" customHeight="1" x14ac:dyDescent="0.35">
      <c r="C2" s="46" t="s">
        <v>47</v>
      </c>
      <c r="D2" s="46"/>
      <c r="E2" s="46"/>
    </row>
    <row r="3" spans="2:7" ht="31.75" customHeight="1" x14ac:dyDescent="0.35">
      <c r="B3" s="45" t="s">
        <v>53</v>
      </c>
      <c r="C3" s="45"/>
      <c r="D3" s="45"/>
      <c r="E3" s="45"/>
      <c r="F3" s="45"/>
    </row>
    <row r="4" spans="2:7" ht="38" customHeight="1" x14ac:dyDescent="0.35">
      <c r="C4" s="42" t="s">
        <v>54</v>
      </c>
      <c r="D4" s="42"/>
    </row>
    <row r="5" spans="2:7" x14ac:dyDescent="0.35">
      <c r="C5" s="3"/>
      <c r="D5" s="4" t="s">
        <v>16</v>
      </c>
    </row>
    <row r="6" spans="2:7" ht="36.5" customHeight="1" x14ac:dyDescent="0.35">
      <c r="C6" s="1" t="s">
        <v>19</v>
      </c>
      <c r="D6" s="2">
        <v>20</v>
      </c>
    </row>
    <row r="7" spans="2:7" ht="49.25" customHeight="1" x14ac:dyDescent="0.35">
      <c r="C7" s="1" t="s">
        <v>34</v>
      </c>
      <c r="D7" s="2">
        <v>1210</v>
      </c>
      <c r="E7" s="43" t="s">
        <v>23</v>
      </c>
      <c r="F7" s="44"/>
      <c r="G7" s="44"/>
    </row>
    <row r="8" spans="2:7" ht="25.5" customHeight="1" x14ac:dyDescent="0.35">
      <c r="C8" s="1" t="s">
        <v>24</v>
      </c>
      <c r="D8" s="2">
        <f>D7+D9</f>
        <v>2710</v>
      </c>
    </row>
    <row r="9" spans="2:7" ht="31.65" customHeight="1" x14ac:dyDescent="0.35">
      <c r="C9" s="1" t="s">
        <v>52</v>
      </c>
      <c r="D9" s="2">
        <v>1500</v>
      </c>
      <c r="E9" s="12"/>
      <c r="F9" s="12"/>
      <c r="G9" s="12"/>
    </row>
    <row r="10" spans="2:7" ht="25" customHeight="1" x14ac:dyDescent="0.35">
      <c r="C10" s="11" t="s">
        <v>29</v>
      </c>
      <c r="D10" s="23">
        <f>(D8-610-750)*D6</f>
        <v>27000</v>
      </c>
    </row>
    <row r="11" spans="2:7" ht="23.25" customHeight="1" x14ac:dyDescent="0.35">
      <c r="C11" s="11" t="s">
        <v>30</v>
      </c>
      <c r="D11" s="23">
        <f>(D8-600-750)*D6</f>
        <v>27200</v>
      </c>
    </row>
    <row r="12" spans="2:7" ht="36" customHeight="1" x14ac:dyDescent="0.35">
      <c r="C12" s="24" t="s">
        <v>15</v>
      </c>
      <c r="D12" s="21">
        <f>D6*D8</f>
        <v>54200</v>
      </c>
    </row>
    <row r="13" spans="2:7" x14ac:dyDescent="0.35">
      <c r="C13" s="7"/>
      <c r="D13" s="8"/>
    </row>
    <row r="14" spans="2:7" x14ac:dyDescent="0.35">
      <c r="C14" s="7"/>
      <c r="D14" s="8"/>
    </row>
  </sheetData>
  <mergeCells count="4">
    <mergeCell ref="C4:D4"/>
    <mergeCell ref="E7:G7"/>
    <mergeCell ref="B3:F3"/>
    <mergeCell ref="C2:E2"/>
  </mergeCells>
  <pageMargins left="0.54" right="0.44" top="0.41" bottom="0.4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DCA58-6676-4E44-B36A-2EFEBE943FB2}">
  <dimension ref="B5:E11"/>
  <sheetViews>
    <sheetView topLeftCell="A11" zoomScale="70" zoomScaleNormal="70" workbookViewId="0">
      <selection activeCell="B6" sqref="B6"/>
    </sheetView>
  </sheetViews>
  <sheetFormatPr baseColWidth="10" defaultColWidth="10.33203125" defaultRowHeight="15.5" x14ac:dyDescent="0.35"/>
  <cols>
    <col min="1" max="1" width="10.33203125" style="13"/>
    <col min="2" max="2" width="28.75" style="13" customWidth="1"/>
    <col min="3" max="3" width="13.9140625" style="13" customWidth="1"/>
    <col min="4" max="4" width="13.08203125" style="13" customWidth="1"/>
    <col min="5" max="5" width="9.9140625" style="13" customWidth="1"/>
    <col min="6" max="16384" width="10.33203125" style="13"/>
  </cols>
  <sheetData>
    <row r="5" spans="2:5" ht="32.65" customHeight="1" x14ac:dyDescent="0.35">
      <c r="B5" s="47" t="s">
        <v>61</v>
      </c>
      <c r="C5" s="48"/>
      <c r="D5" s="48"/>
      <c r="E5" s="48"/>
    </row>
    <row r="6" spans="2:5" ht="44.9" customHeight="1" x14ac:dyDescent="0.35">
      <c r="B6" s="14"/>
      <c r="C6" s="15" t="s">
        <v>39</v>
      </c>
      <c r="D6" s="15" t="s">
        <v>36</v>
      </c>
      <c r="E6" s="15" t="s">
        <v>37</v>
      </c>
    </row>
    <row r="7" spans="2:5" x14ac:dyDescent="0.35">
      <c r="B7" s="16" t="s">
        <v>0</v>
      </c>
      <c r="C7" s="17">
        <v>120</v>
      </c>
      <c r="D7" s="17">
        <v>250</v>
      </c>
      <c r="E7" s="17">
        <v>250</v>
      </c>
    </row>
    <row r="8" spans="2:5" x14ac:dyDescent="0.35">
      <c r="B8" s="16" t="s">
        <v>25</v>
      </c>
      <c r="C8" s="17">
        <v>600</v>
      </c>
      <c r="D8" s="17">
        <v>150</v>
      </c>
      <c r="E8" s="17">
        <v>200</v>
      </c>
    </row>
    <row r="9" spans="2:5" x14ac:dyDescent="0.35">
      <c r="B9" s="16" t="s">
        <v>35</v>
      </c>
      <c r="C9" s="18">
        <f>C8/C7</f>
        <v>5</v>
      </c>
      <c r="D9" s="18">
        <f t="shared" ref="D9:E9" si="0">D8/D7</f>
        <v>0.6</v>
      </c>
      <c r="E9" s="18">
        <f t="shared" si="0"/>
        <v>0.8</v>
      </c>
    </row>
    <row r="10" spans="2:5" x14ac:dyDescent="0.35">
      <c r="B10" s="19"/>
      <c r="C10" s="20"/>
      <c r="D10" s="20"/>
    </row>
    <row r="11" spans="2:5" x14ac:dyDescent="0.35">
      <c r="B11" s="19"/>
      <c r="C11" s="20"/>
      <c r="D11" s="20"/>
    </row>
  </sheetData>
  <mergeCells count="1">
    <mergeCell ref="B5:E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9D70A-B051-4B26-8A2A-D732CF32BFA4}">
  <dimension ref="B3:H16"/>
  <sheetViews>
    <sheetView zoomScale="80" zoomScaleNormal="80" workbookViewId="0">
      <selection activeCell="I38" sqref="I38"/>
    </sheetView>
  </sheetViews>
  <sheetFormatPr baseColWidth="10" defaultRowHeight="15.5" x14ac:dyDescent="0.35"/>
  <cols>
    <col min="1" max="1" width="2.33203125" customWidth="1"/>
    <col min="2" max="2" width="8.25" customWidth="1"/>
    <col min="3" max="3" width="37.9140625" customWidth="1"/>
    <col min="4" max="4" width="9.33203125" customWidth="1"/>
    <col min="5" max="5" width="13.6640625" customWidth="1"/>
    <col min="6" max="6" width="9.33203125" bestFit="1" customWidth="1"/>
    <col min="7" max="7" width="11.4140625" customWidth="1"/>
    <col min="8" max="8" width="9.9140625" customWidth="1"/>
    <col min="9" max="9" width="3.08203125" customWidth="1"/>
  </cols>
  <sheetData>
    <row r="3" spans="2:8" x14ac:dyDescent="0.35">
      <c r="C3" s="34" t="s">
        <v>47</v>
      </c>
      <c r="D3" s="34"/>
      <c r="E3" s="34"/>
    </row>
    <row r="4" spans="2:8" ht="10.9" customHeight="1" x14ac:dyDescent="0.35"/>
    <row r="5" spans="2:8" ht="16.149999999999999" customHeight="1" x14ac:dyDescent="0.35">
      <c r="B5" s="45" t="s">
        <v>22</v>
      </c>
      <c r="C5" s="45"/>
      <c r="D5" s="45"/>
      <c r="E5" s="45"/>
      <c r="F5" s="45"/>
      <c r="G5" s="45"/>
      <c r="H5" s="22"/>
    </row>
    <row r="6" spans="2:8" x14ac:dyDescent="0.35">
      <c r="B6" s="45"/>
      <c r="C6" s="45"/>
      <c r="D6" s="45"/>
      <c r="E6" s="45"/>
      <c r="F6" s="45"/>
      <c r="G6" s="45"/>
      <c r="H6" s="22"/>
    </row>
    <row r="7" spans="2:8" ht="16.149999999999999" customHeight="1" x14ac:dyDescent="0.35">
      <c r="B7" s="49" t="s">
        <v>57</v>
      </c>
      <c r="C7" s="49"/>
      <c r="D7" s="49"/>
      <c r="E7" s="49"/>
      <c r="F7" s="49"/>
      <c r="G7" s="49"/>
    </row>
    <row r="8" spans="2:8" x14ac:dyDescent="0.35">
      <c r="B8" s="49"/>
      <c r="C8" s="49"/>
      <c r="D8" s="49"/>
      <c r="E8" s="49"/>
      <c r="F8" s="49"/>
      <c r="G8" s="49"/>
    </row>
    <row r="10" spans="2:8" ht="46.25" customHeight="1" x14ac:dyDescent="0.35">
      <c r="C10" s="42" t="s">
        <v>58</v>
      </c>
      <c r="D10" s="42"/>
      <c r="E10" s="42"/>
      <c r="F10" s="42"/>
    </row>
    <row r="11" spans="2:8" ht="42" x14ac:dyDescent="0.35">
      <c r="C11" s="3"/>
      <c r="D11" s="4" t="s">
        <v>28</v>
      </c>
      <c r="E11" s="4" t="s">
        <v>21</v>
      </c>
      <c r="F11" s="4" t="s">
        <v>16</v>
      </c>
    </row>
    <row r="12" spans="2:8" ht="32.75" customHeight="1" x14ac:dyDescent="0.35">
      <c r="C12" s="1" t="s">
        <v>26</v>
      </c>
      <c r="D12" s="1">
        <v>11</v>
      </c>
      <c r="E12" s="1">
        <v>5.19</v>
      </c>
      <c r="F12" s="2">
        <f>D12*E12</f>
        <v>57.09</v>
      </c>
    </row>
    <row r="13" spans="2:8" ht="32.75" customHeight="1" x14ac:dyDescent="0.35">
      <c r="C13" s="1" t="s">
        <v>27</v>
      </c>
      <c r="D13" s="1">
        <v>15</v>
      </c>
      <c r="E13" s="1">
        <v>6</v>
      </c>
      <c r="F13" s="2">
        <f>D13*E13</f>
        <v>90</v>
      </c>
    </row>
    <row r="14" spans="2:8" x14ac:dyDescent="0.35">
      <c r="C14" s="11" t="s">
        <v>38</v>
      </c>
      <c r="D14" s="11"/>
      <c r="E14" s="11"/>
      <c r="F14" s="21">
        <f>F12+F13</f>
        <v>147.09</v>
      </c>
    </row>
    <row r="15" spans="2:8" x14ac:dyDescent="0.35">
      <c r="C15" s="7"/>
      <c r="D15" s="7"/>
      <c r="E15" s="7"/>
      <c r="F15" s="8"/>
    </row>
    <row r="16" spans="2:8" x14ac:dyDescent="0.35">
      <c r="C16" s="7"/>
      <c r="D16" s="7"/>
      <c r="E16" s="7"/>
      <c r="F16" s="8"/>
    </row>
  </sheetData>
  <mergeCells count="4">
    <mergeCell ref="C10:F10"/>
    <mergeCell ref="B5:G6"/>
    <mergeCell ref="B7:G8"/>
    <mergeCell ref="C3:E3"/>
  </mergeCells>
  <pageMargins left="0.49" right="0.51" top="0.35433070866141736" bottom="0.39370078740157483" header="0.31496062992125984" footer="0.31496062992125984"/>
  <pageSetup scale="9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C0AF6-68BA-4699-BD35-D7247229766B}">
  <dimension ref="B4:F16"/>
  <sheetViews>
    <sheetView topLeftCell="A12" zoomScale="90" zoomScaleNormal="90" workbookViewId="0">
      <selection activeCell="B5" sqref="B5"/>
    </sheetView>
  </sheetViews>
  <sheetFormatPr baseColWidth="10" defaultRowHeight="15.5" x14ac:dyDescent="0.35"/>
  <cols>
    <col min="1" max="1" width="3.1640625" customWidth="1"/>
    <col min="2" max="2" width="27.75" customWidth="1"/>
    <col min="3" max="3" width="9.33203125" bestFit="1" customWidth="1"/>
    <col min="4" max="4" width="9.33203125" customWidth="1"/>
  </cols>
  <sheetData>
    <row r="4" spans="2:6" ht="46.25" customHeight="1" x14ac:dyDescent="0.35">
      <c r="B4" s="32" t="s">
        <v>62</v>
      </c>
      <c r="C4" s="32"/>
    </row>
    <row r="5" spans="2:6" x14ac:dyDescent="0.35">
      <c r="B5" s="3"/>
      <c r="C5" s="4" t="s">
        <v>16</v>
      </c>
    </row>
    <row r="6" spans="2:6" x14ac:dyDescent="0.35">
      <c r="B6" s="1" t="s">
        <v>44</v>
      </c>
      <c r="C6" s="2">
        <v>3</v>
      </c>
      <c r="F6" t="s">
        <v>7</v>
      </c>
    </row>
    <row r="7" spans="2:6" x14ac:dyDescent="0.35">
      <c r="B7" s="1" t="s">
        <v>46</v>
      </c>
      <c r="C7" s="2">
        <v>4</v>
      </c>
      <c r="F7" t="s">
        <v>8</v>
      </c>
    </row>
    <row r="8" spans="2:6" x14ac:dyDescent="0.35">
      <c r="B8" s="11" t="s">
        <v>45</v>
      </c>
      <c r="C8" s="27">
        <v>1.33</v>
      </c>
      <c r="F8" t="s">
        <v>9</v>
      </c>
    </row>
    <row r="9" spans="2:6" x14ac:dyDescent="0.35">
      <c r="B9" s="7"/>
      <c r="C9" s="8"/>
    </row>
    <row r="10" spans="2:6" x14ac:dyDescent="0.35">
      <c r="B10" s="7"/>
      <c r="C10" s="8"/>
    </row>
    <row r="11" spans="2:6" x14ac:dyDescent="0.35">
      <c r="F11" t="s">
        <v>10</v>
      </c>
    </row>
    <row r="12" spans="2:6" x14ac:dyDescent="0.35">
      <c r="F12" t="s">
        <v>11</v>
      </c>
    </row>
    <row r="13" spans="2:6" x14ac:dyDescent="0.35">
      <c r="F13" t="s">
        <v>12</v>
      </c>
    </row>
    <row r="14" spans="2:6" x14ac:dyDescent="0.35">
      <c r="F14" t="s">
        <v>13</v>
      </c>
    </row>
    <row r="16" spans="2:6" x14ac:dyDescent="0.35">
      <c r="F16" t="s">
        <v>14</v>
      </c>
    </row>
  </sheetData>
  <mergeCells count="1">
    <mergeCell ref="B4:C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53788-0B53-4C6C-94AC-642B9B2F9745}">
  <dimension ref="C4:E11"/>
  <sheetViews>
    <sheetView zoomScale="90" zoomScaleNormal="90" workbookViewId="0">
      <selection activeCell="H6" sqref="H6"/>
    </sheetView>
  </sheetViews>
  <sheetFormatPr baseColWidth="10" defaultRowHeight="15.5" x14ac:dyDescent="0.35"/>
  <cols>
    <col min="1" max="1" width="4.33203125" customWidth="1"/>
    <col min="2" max="2" width="3.1640625" customWidth="1"/>
    <col min="3" max="3" width="50" customWidth="1"/>
    <col min="4" max="4" width="9.33203125" bestFit="1" customWidth="1"/>
    <col min="5" max="5" width="12.9140625" customWidth="1"/>
  </cols>
  <sheetData>
    <row r="4" spans="3:5" ht="46.25" customHeight="1" x14ac:dyDescent="0.35">
      <c r="C4" s="42" t="s">
        <v>63</v>
      </c>
      <c r="D4" s="42"/>
    </row>
    <row r="5" spans="3:5" ht="30" customHeight="1" x14ac:dyDescent="0.35">
      <c r="C5" s="3"/>
      <c r="D5" s="4" t="s">
        <v>16</v>
      </c>
    </row>
    <row r="6" spans="3:5" ht="22.15" customHeight="1" x14ac:dyDescent="0.35">
      <c r="C6" s="1" t="s">
        <v>18</v>
      </c>
      <c r="D6" s="2">
        <v>7</v>
      </c>
      <c r="E6" s="50" t="s">
        <v>64</v>
      </c>
    </row>
    <row r="7" spans="3:5" ht="36" customHeight="1" x14ac:dyDescent="0.35">
      <c r="C7" s="1" t="s">
        <v>40</v>
      </c>
      <c r="D7" s="2">
        <v>428.57299999999998</v>
      </c>
      <c r="E7" s="50" t="s">
        <v>64</v>
      </c>
    </row>
    <row r="8" spans="3:5" ht="30" customHeight="1" x14ac:dyDescent="0.35">
      <c r="C8" s="11" t="s">
        <v>15</v>
      </c>
      <c r="D8" s="26">
        <f>D6*D7</f>
        <v>3000.011</v>
      </c>
    </row>
    <row r="9" spans="3:5" x14ac:dyDescent="0.35">
      <c r="C9" s="7"/>
      <c r="D9" s="8"/>
    </row>
    <row r="10" spans="3:5" x14ac:dyDescent="0.35">
      <c r="C10" s="7"/>
      <c r="D10" s="8"/>
    </row>
    <row r="11" spans="3:5" x14ac:dyDescent="0.35">
      <c r="C11" s="7"/>
      <c r="D11" s="8"/>
    </row>
  </sheetData>
  <mergeCells count="1">
    <mergeCell ref="C4:D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402FA-10B0-4189-80EE-4D359F1DDD5B}">
  <dimension ref="B4:C10"/>
  <sheetViews>
    <sheetView tabSelected="1" topLeftCell="A6" zoomScale="90" zoomScaleNormal="90" workbookViewId="0">
      <selection activeCell="H16" sqref="H16"/>
    </sheetView>
  </sheetViews>
  <sheetFormatPr baseColWidth="10" defaultRowHeight="15.5" x14ac:dyDescent="0.35"/>
  <cols>
    <col min="1" max="1" width="3.1640625" customWidth="1"/>
    <col min="2" max="2" width="27.75" customWidth="1"/>
    <col min="3" max="3" width="9.33203125" bestFit="1" customWidth="1"/>
    <col min="4" max="4" width="9.33203125" customWidth="1"/>
  </cols>
  <sheetData>
    <row r="4" spans="2:3" ht="46.25" customHeight="1" x14ac:dyDescent="0.35">
      <c r="B4" s="32" t="s">
        <v>59</v>
      </c>
      <c r="C4" s="32"/>
    </row>
    <row r="5" spans="2:3" x14ac:dyDescent="0.35">
      <c r="B5" s="3"/>
      <c r="C5" s="4" t="s">
        <v>16</v>
      </c>
    </row>
    <row r="6" spans="2:3" x14ac:dyDescent="0.35">
      <c r="B6" s="1" t="s">
        <v>49</v>
      </c>
      <c r="C6" s="2">
        <v>15</v>
      </c>
    </row>
    <row r="7" spans="2:3" x14ac:dyDescent="0.35">
      <c r="B7" s="1" t="s">
        <v>50</v>
      </c>
      <c r="C7" s="2">
        <v>22</v>
      </c>
    </row>
    <row r="8" spans="2:3" x14ac:dyDescent="0.35">
      <c r="B8" s="11" t="s">
        <v>51</v>
      </c>
      <c r="C8" s="29">
        <f>IFERROR((C7/C6),"100%")</f>
        <v>1.4666666666666666</v>
      </c>
    </row>
    <row r="9" spans="2:3" x14ac:dyDescent="0.35">
      <c r="B9" s="7"/>
      <c r="C9" s="8"/>
    </row>
    <row r="10" spans="2:3" x14ac:dyDescent="0.35">
      <c r="B10" s="7"/>
      <c r="C10" s="8"/>
    </row>
  </sheetData>
  <mergeCells count="1">
    <mergeCell ref="B4:C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w 2 I R V 4 C F 8 T a k A A A A 9 g A A A B I A H A B D b 2 5 m a W c v U G F j a 2 F n Z S 5 4 b W w g o h g A K K A U A A A A A A A A A A A A A A A A A A A A A A A A A A A A h Y + 9 D o I w G E V f h X S n P 8 i g 5 K M M r p K Y m B j W p l R o g G J o s b y b g 4 / k K 4 h R 1 M 3 x n n u G e + / X G 2 R T 1 w Y X N V j d m x Q x T F G g j O x L b a o U j e 4 U r l H G Y S 9 k I y o V z L K x y W T L F N X O n R N C v P f Y r 3 A / V C S i l J E i 3 x 1 k r T q B P r L + L 4 f a W C e M V I j D 8 T W G R 5 i x D Y 5 p j C m Q B U K u z V e I 5 r 3 P 9 g f C d m z d O C i u b J g X Q J Y I 5 P 2 B P w B Q S w M E F A A C A A g A w 2 I R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N i E V c o i k e 4 D g A A A B E A A A A T A B w A R m 9 y b X V s Y X M v U 2 V j d G l v b j E u b S C i G A A o o B Q A A A A A A A A A A A A A A A A A A A A A A A A A A A A r T k 0 u y c z P U w i G 0 I b W A F B L A Q I t A B Q A A g A I A M N i E V e A h f E 2 p A A A A P Y A A A A S A A A A A A A A A A A A A A A A A A A A A A B D b 2 5 m a W c v U G F j a 2 F n Z S 5 4 b W x Q S w E C L Q A U A A I A C A D D Y h F X D 8 r p q 6 Q A A A D p A A A A E w A A A A A A A A A A A A A A A A D w A A A A W 0 N v b n R l b n R f V H l w Z X N d L n h t b F B L A Q I t A B Q A A g A I A M N i E V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i Q C U Y 1 A X n R Z f h p 5 A v y k d p A A A A A A I A A A A A A B B m A A A A A Q A A I A A A A F w l M 6 H g e A W 5 3 n C Z u d o + 4 G a p p X / a v w n n z b e l q z K T T i S S A A A A A A 6 A A A A A A g A A I A A A A J y y e m 3 C P N t q k R A f x 4 H n p t V E s A 9 D G Z 9 6 m 9 5 g X q c S x J O u U A A A A K L 4 E V A q e j C 8 v + H A S Y e k f 4 I K W M 5 5 p D r K a L B Y 4 A J I k + Q D 3 E + F z w y s H r d / Z I 1 o U a l j 7 T M + h S 7 h 0 9 y K H i a P M K 4 F U O 0 x V q E p H 9 U k P 5 M A K b n D p Q a O Q A A A A B k q s d K X F e E p C 9 f B H r B S j R 8 i Q j r u K W A 6 Y O Y R i x l P H d w V c 9 L P F g 4 H u 1 v g 5 I v q A 2 U A P d o M k 2 7 m L y z i 3 a U A C 4 0 K o b g = < / D a t a M a s h u p > 
</file>

<file path=customXml/itemProps1.xml><?xml version="1.0" encoding="utf-8"?>
<ds:datastoreItem xmlns:ds="http://schemas.openxmlformats.org/officeDocument/2006/customXml" ds:itemID="{2D7987C0-EC2E-4A70-A5E7-AFCC12009C5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3er Trim 2025 propi avan Anual </vt:lpstr>
      <vt:lpstr>Propósito 3 trim 2025</vt:lpstr>
      <vt:lpstr>3 Trim 2025 Mainto</vt:lpstr>
      <vt:lpstr>Actividades adapt 3T2025</vt:lpstr>
      <vt:lpstr> 3 trim entren dep adapt 2025</vt:lpstr>
      <vt:lpstr>Comités deportivos</vt:lpstr>
      <vt:lpstr>4to Trim 2025 Merito</vt:lpstr>
      <vt:lpstr>formato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Deporte Carlos Velázquez</cp:lastModifiedBy>
  <cp:lastPrinted>2025-10-05T20:21:12Z</cp:lastPrinted>
  <dcterms:created xsi:type="dcterms:W3CDTF">2021-04-26T18:25:39Z</dcterms:created>
  <dcterms:modified xsi:type="dcterms:W3CDTF">2025-10-22T17:59:05Z</dcterms:modified>
</cp:coreProperties>
</file>